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8" activeTab="2"/>
  </bookViews>
  <sheets>
    <sheet name="титул" sheetId="1" r:id="rId1"/>
    <sheet name="Раздел I; II" sheetId="2" r:id="rId2"/>
    <sheet name="Раздел III_тек.год" sheetId="3" r:id="rId3"/>
    <sheet name="Раздел III_1-ый план.год" sheetId="4" r:id="rId4"/>
    <sheet name="Раздел III_2-ой план.год" sheetId="5" r:id="rId5"/>
    <sheet name="Раздел III.I_тек.год" sheetId="6" r:id="rId6"/>
    <sheet name="Раздел III.I_1-ый план.год" sheetId="7" r:id="rId7"/>
    <sheet name="Раздел III.I_2-ой план.год" sheetId="8" r:id="rId8"/>
    <sheet name="Раздел IV" sheetId="9" r:id="rId9"/>
    <sheet name="Раздел V_тек.год" sheetId="10" r:id="rId10"/>
    <sheet name="Раздел V_1-ый план.год" sheetId="11" r:id="rId11"/>
    <sheet name="Раздел V_2-ой план.год" sheetId="12" r:id="rId12"/>
    <sheet name="Раздел VI" sheetId="13" r:id="rId13"/>
  </sheets>
  <definedNames>
    <definedName name="Excel_BuiltIn_Print_Titles">'Раздел I; II'!$12:$12</definedName>
    <definedName name="Excel_BuiltIn_Print_Titles_1">'Раздел III_1-ый план.год'!$7:$7</definedName>
    <definedName name="Excel_BuiltIn_Print_Titles_2">'Раздел III_2-ой план.год'!$7:$7</definedName>
    <definedName name="Excel_BuiltIn_Print_Titles_3">'Раздел III_тек.год'!$7:$7</definedName>
    <definedName name="Excel_BuiltIn_Print_Titles_4">'Раздел III.I_1-ый план.год'!$9:$9</definedName>
    <definedName name="Excel_BuiltIn_Print_Titles_5">'Раздел III.I_2-ой план.год'!$8:$8</definedName>
    <definedName name="Excel_BuiltIn_Print_Titles_6">'Раздел III.I_тек.год'!$A$8:$IU$8</definedName>
    <definedName name="Excel_BuiltIn_Print_Titles_7">'Раздел IV'!$6:$6</definedName>
    <definedName name="Excel_BuiltIn_Print_Titles_5_1">'Раздел III.I_2-ой план.год'!$A$8:$C$8</definedName>
    <definedName name="Excel_BuiltIn_Print_Titles_4_1">'Раздел III.I_1-ый план.год'!$A$9:$A$9</definedName>
    <definedName name="Excel_BuiltIn_Print_Titles_5_1_1">'Раздел III.I_2-ой план.год'!$A$8:$C$8</definedName>
    <definedName name="Excel_BuiltIn_Print_Titles_6_1">'Раздел III.I_тек.год'!$A$8:$K$8</definedName>
    <definedName name="_ftn1">'Раздел III.I_1-ый план.год'!#REF!</definedName>
    <definedName name="_ftn1_1">'Раздел III.I_2-ой план.год'!#REF!</definedName>
    <definedName name="_ftn1_2">'Раздел III.I_тек.год'!#REF!</definedName>
    <definedName name="_ftn1_3">'Раздел III_1-ый план.год'!#REF!</definedName>
    <definedName name="_ftn1_4">'Раздел III_2-ой план.год'!#REF!</definedName>
    <definedName name="_ftn1_5">'Раздел III_тек.год'!#REF!</definedName>
    <definedName name="_ftn1_6">'титул'!#REF!</definedName>
    <definedName name="_ftn2">'Раздел III.I_1-ый план.год'!#REF!</definedName>
    <definedName name="_ftn2_1">'Раздел III.I_2-ой план.год'!#REF!</definedName>
    <definedName name="_ftn2_2">'Раздел III.I_тек.год'!#REF!</definedName>
    <definedName name="_ftn2_3">'Раздел III_1-ый план.год'!#REF!</definedName>
    <definedName name="_ftn2_4">'Раздел III_2-ой план.год'!#REF!</definedName>
    <definedName name="_ftn2_5">'Раздел III_тек.год'!#REF!</definedName>
    <definedName name="_ftn2_6">'титул'!#REF!</definedName>
    <definedName name="_ftnref1">'Раздел III.I_1-ый план.год'!#REF!</definedName>
    <definedName name="_ftnref1_1">'Раздел III.I_2-ой план.год'!#REF!</definedName>
    <definedName name="_ftnref1_2">'Раздел III.I_тек.год'!#REF!</definedName>
    <definedName name="_ftnref1_3">'Раздел III_1-ый план.год'!#REF!</definedName>
    <definedName name="_ftnref1_4">'Раздел III_2-ой план.год'!#REF!</definedName>
    <definedName name="_ftnref1_5">'Раздел III_тек.год'!#REF!</definedName>
    <definedName name="_ftnref1_6">'титул'!#REF!</definedName>
    <definedName name="_ftnref2">'Раздел III.I_1-ый план.год'!#REF!</definedName>
    <definedName name="_ftnref2_1">'Раздел III.I_2-ой план.год'!#REF!</definedName>
    <definedName name="_ftnref2_2">'Раздел III.I_тек.год'!#REF!</definedName>
    <definedName name="_ftnref2_3">'Раздел III_1-ый план.год'!#REF!</definedName>
    <definedName name="_ftnref2_4">'Раздел III_2-ой план.год'!#REF!</definedName>
    <definedName name="_ftnref2_5">'Раздел III_тек.год'!#REF!</definedName>
    <definedName name="_ftnref2_6">'титул'!#REF!</definedName>
  </definedNames>
  <calcPr fullCalcOnLoad="1"/>
</workbook>
</file>

<file path=xl/sharedStrings.xml><?xml version="1.0" encoding="utf-8"?>
<sst xmlns="http://schemas.openxmlformats.org/spreadsheetml/2006/main" count="4339" uniqueCount="374">
  <si>
    <t>Приложение 1 к Порядку составления и утверждения плана финансово-хозяйственной деятельности государственных бюджетных учреждений, подведомственных Департаменту социальной защиты населения Ивановской области, утвержденному приказом Департамента социальной защиты населения Ивановской области 
от 01 декабря 2016 № 435-о.д.</t>
  </si>
  <si>
    <t>УТВЕРЖДАЮ</t>
  </si>
  <si>
    <t>Временно исполняющий обязанности начальника Департамента социальной защиты населения Ивановской области</t>
  </si>
  <si>
    <t xml:space="preserve">(наименование должности лица, утверждающего документ) </t>
  </si>
  <si>
    <t>Т.В.Рожкова</t>
  </si>
  <si>
    <t>(подпись)</t>
  </si>
  <si>
    <t>(расшифровка подписи)</t>
  </si>
  <si>
    <t>" 22 " декабря 2017 г.</t>
  </si>
  <si>
    <t>План финансово - хозяйственной деятельности</t>
  </si>
  <si>
    <t>на 2017  год</t>
  </si>
  <si>
    <t xml:space="preserve">    и плановый период 2018 и 2019 годов     </t>
  </si>
  <si>
    <t>" 22"  декабря  2017 г.</t>
  </si>
  <si>
    <t>КОДЫ</t>
  </si>
  <si>
    <t xml:space="preserve">Наименование государственного бюджетного учреждения </t>
  </si>
  <si>
    <t xml:space="preserve">                                                                                                                                                                               бюджетное учреждение социального обслуживания Ивановской области                                         «Лежневский центр социального обслуживания»                                                                                                                                            </t>
  </si>
  <si>
    <t>Дата</t>
  </si>
  <si>
    <t>22.12.2017</t>
  </si>
  <si>
    <t xml:space="preserve">Наименование органа, осуществляющего функции и полномочия учредителя </t>
  </si>
  <si>
    <t>Департамент социальной защиты населения Ивановской области</t>
  </si>
  <si>
    <t>023</t>
  </si>
  <si>
    <t xml:space="preserve">Адрес фактического местонахождения государственного бюджетного учреждения </t>
  </si>
  <si>
    <t>155120 Ивановская область , Лежневский район, п. Лежнево, площадь Советская, д.24</t>
  </si>
  <si>
    <t>по ОКПО</t>
  </si>
  <si>
    <t>Идентификационный номер налогоплательщика (ИНН)</t>
  </si>
  <si>
    <t>Код причины постановки на учет (КПП)</t>
  </si>
  <si>
    <t>Код по реестру участников бюджетного процесса, а также юридических лиц, не являющихся участниками бюджетного процесса</t>
  </si>
  <si>
    <t>242У8073</t>
  </si>
  <si>
    <t>Единица измерения</t>
  </si>
  <si>
    <t>руб.</t>
  </si>
  <si>
    <t>по ОКЕИ</t>
  </si>
  <si>
    <t xml:space="preserve">I.  Сведения о деятельности государственного бюджетного учреждения </t>
  </si>
  <si>
    <r>
      <t>1.</t>
    </r>
    <r>
      <rPr>
        <sz val="11"/>
        <rFont val="Times New Roman"/>
        <family val="1"/>
      </rPr>
      <t xml:space="preserve">1. Цели деятельности государственного бюджетного учреждения:                                                                                                                                                         </t>
    </r>
    <r>
      <rPr>
        <sz val="11"/>
        <color indexed="8"/>
        <rFont val="Times New Roman"/>
        <family val="1"/>
      </rPr>
      <t>Организация социального обслуживания на дому (включая социально-медицинское обслуживание) граждан пожилого возраста и инвалидов, в том числе детей-инвалидов, в связи с частичной утратой возможности удовлетворять свои основные жизненные потребности вследствие ограничения способности к самообслуживанию и (или) передвижению, направленного на максимально возможное продление пребывания граждан пожилого возраста и инвалидов в привычной социальной среде в целях поддержания их социального статуса, а также на защиту их прав и законных интересов. 
1.1.2. Организация стационарного социального обслуживания в отделении временного проживания</t>
    </r>
    <r>
      <rPr>
        <i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граждан пожилого возраста и1 инвалидов, направленного на оказание разносторонней социально-бытовой помощи гражданам пожилого возраста и инвалидам, частично или полностью утратившим способность к самообслуживанию и нуждающимся по состоянию здоровья в постоянном уходе и наблюдении.
1.1.3. Организация срочного социального обслуживания населения в целях оказания неотложной помощи разового характера гражданам, остро нуждающимся в социальной поддержке.
1.1.4. Организация социально-консультативной помощи гражданам по вопросам социально-бытового и социально-медицинского обеспечения жизнедеятельности, психолого-педагогической помощи, социально-правовой защиты, направленной на их адаптацию в обществе, ослабление социальной напряженности, создание благоприятных отношений в семье, а также на обеспечение взаимодействия личности, семьи, общества и государства.</t>
    </r>
  </si>
  <si>
    <r>
      <t>1</t>
    </r>
    <r>
      <rPr>
        <sz val="11"/>
        <rFont val="Times New Roman"/>
        <family val="1"/>
      </rPr>
      <t>.2. Виды деятельности государственного бюджетного учреждения, относящиеся в соответствии с уставом к учреждения к его основным видам деятельности:Учреждение осуществляет следующие виды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деятельности: 
- социальное обслуживание; 
- медицинская деятельность.
1.2.1. Основные виды деятельности:
Социальное обслуживание включает:
- оказание населению социальных, бытовых, медицинских, социально-педагогических, психологических, консультативных и иных услуг при условии соблюдения принципов адресности и преемственности помощи;
- обеспечение временного проживания граждан пожилого возраста и инвалидов;
- организацию рационального, в том числе диетического, питания  обслуживаемых граждан с учетом их возраста и состояния здоровья;
- проведение оздоровительных и профилактических мероприятий;
- проведение санитарно-гигиенических и эпидемиологических мероприятий;
- проведение санитарно-просветительской работы с целью решения вопросов возрастной адаптации;
- осуществление мероприятий по психологической коррекции  граждан;
- организацию досуга;
- оказание материальной помощи (вещами, продуктами питания – нуждающимся гражданам; содействие в оформлении паспорта гражданина Российской Федерации – малоимущим гражданам, лишившимся документов в результате стихийного бедствия, техногенной катастрофы, пожара, обрушения жилых зданий, лицам без определенного места жительства);  
- привлечение государственных, муниципальных и негосударственных органов, организаций и учреждений (здравоохранения, образования, миграционной службы, службы занятости и так далее), а также общественных, религиозных и иных организаций и объединений к решению вопросов оказания социальной поддержки населению;
- проведение мероприятий по повышению качества обслуживания граждан, внедрению в практику прогрессивных форм и методов социального обслуживания в зависимости от характера нуждаемости клиентов.
1.2.2. Медицинская деятельность, отвечающая уставным целям Учреждения, требующая специального разрешения в соответствии с законодательством Российской Федерации, осуществляется на основании лицензии.
Учреждение не предназначено для госпитализации больных. При необходимости Учреждение направляет нуждающихся на госпитализацию в учреждения здравоохранения.</t>
    </r>
  </si>
  <si>
    <t xml:space="preserve">1.3. Перечень услуг (работ), относящихся в соответствии с уставом учреждения к основным видам деятельности учреждения, предоставление которых для физических и юридических лиц осуществляется, в том числе за плату:                                                                                                                                                     услуга № 1 социальное обслуживание граждан пожилого возраста и инвалидов на дому; </t>
  </si>
  <si>
    <t>1.4. Штатная численность учреждения на последнюю отчетную дату: 28,5</t>
  </si>
  <si>
    <t>II. Показатели финансового состояния учреждения</t>
  </si>
  <si>
    <t>На 01 декабря 2016 г.</t>
  </si>
  <si>
    <t>(последнюю отчетную дату)</t>
  </si>
  <si>
    <t>Наименование показателя</t>
  </si>
  <si>
    <t>Сумма</t>
  </si>
  <si>
    <r>
      <t>I. Нефинансовые активы, всего</t>
    </r>
    <r>
      <rPr>
        <sz val="11"/>
        <rFont val="Times New Roman"/>
        <family val="1"/>
      </rPr>
      <t>:</t>
    </r>
  </si>
  <si>
    <t>из них:</t>
  </si>
  <si>
    <t>Х</t>
  </si>
  <si>
    <t>1.1. Общая балансовая стоимость недвижимого государственного имущества, всего</t>
  </si>
  <si>
    <t xml:space="preserve">       в том числе:</t>
  </si>
  <si>
    <t>1.1.1. Стоимость имущества, закрепленного собственником имущества за государственным бюджетным учреждением на праве оперативного управления</t>
  </si>
  <si>
    <t>1.1.2. Стоимость имущества, приобретенного государственным бюджетным учреждением за счет выделенных собственником имущества учреждения средств</t>
  </si>
  <si>
    <t>1.1.3. Стоимость имущества, приобретенного государственным бюджетным учреждением за счет доходов, полученных от платной и иной приносящей доход деятельности</t>
  </si>
  <si>
    <t>1.1.4. Остаточная стоимость недвижимого государственного имущества</t>
  </si>
  <si>
    <t>1.2. Общая балансовая стоимость движимого государственного имущества,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</si>
  <si>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</si>
  <si>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</si>
  <si>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</t>
  </si>
  <si>
    <t>2.1. Денежные средства государственного бюджетного учреждения</t>
  </si>
  <si>
    <t>2.1.1. Денежные средства государственного бюджетного учреждения на лицевых счетах в органах Федерального казначейства</t>
  </si>
  <si>
    <t>2.1.2. Денежные средства государственного бюджетного учреждения, размещенные на депозиты в кредитной организации</t>
  </si>
  <si>
    <t>2.1.3. Иные финансовые инструменты</t>
  </si>
  <si>
    <t>2.2. Дебиторская задолженность по доходам</t>
  </si>
  <si>
    <t>2.3. Дебиторская задолженность по расходам</t>
  </si>
  <si>
    <t>III. Обязательства, всего</t>
  </si>
  <si>
    <t>3.1. Долговые обязательства</t>
  </si>
  <si>
    <t>3.2. Кредиторская задолженность, всего:</t>
  </si>
  <si>
    <t>3.2.1.  Кредиторская задолженность по расчетам с поставщиками и подрядчиками за счет средств областного бюджета</t>
  </si>
  <si>
    <t>3.2.2.  Кредиторская задолженность по расчетам с поставщиками и подрядчиками за счет доходов, полученных от иной приносящей доход деятельности</t>
  </si>
  <si>
    <t>3.2.3.  Просроченная кредиторская задолженность</t>
  </si>
  <si>
    <t>III. Показатели по поступлениям и выплатам учреждения на</t>
  </si>
  <si>
    <t xml:space="preserve"> 2017 год (очередной/текущий финансовый год)</t>
  </si>
  <si>
    <t>Код строки</t>
  </si>
  <si>
    <t xml:space="preserve">Код по бюджетной классификации Российской Федерации </t>
  </si>
  <si>
    <t>Объем финансового обеспечения</t>
  </si>
  <si>
    <t>всего</t>
  </si>
  <si>
    <t>в том числе:</t>
  </si>
  <si>
    <t>субсидии на финансовое обеспечение выполнения государственного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</si>
  <si>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</si>
  <si>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</si>
  <si>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</si>
  <si>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код вида расхода</t>
  </si>
  <si>
    <t>КОСГУ</t>
  </si>
  <si>
    <t>из них гранты</t>
  </si>
  <si>
    <t>Остаток средств на начало года*</t>
  </si>
  <si>
    <t>100</t>
  </si>
  <si>
    <t>Возврат неиспользованных остатков субсидий прошлых лет в доход бюджета (-)</t>
  </si>
  <si>
    <t>110</t>
  </si>
  <si>
    <t>Возврат остатка субсидии на выполнение государственного задания в объеме, соответствующем недостигнутым показателям государственного задания (-)</t>
  </si>
  <si>
    <t>120</t>
  </si>
  <si>
    <t>Поступления от доходов, всего:</t>
  </si>
  <si>
    <t>200</t>
  </si>
  <si>
    <t>Доходы от собственности, всего</t>
  </si>
  <si>
    <t>210</t>
  </si>
  <si>
    <t>Доходы от использования имущества, находящегося в государственной собственности и переданного в аренду</t>
  </si>
  <si>
    <t>211</t>
  </si>
  <si>
    <t>Средства, поступающие в виде платы за право на заключение договоров, государственных контрактов</t>
  </si>
  <si>
    <t>212</t>
  </si>
  <si>
    <t>Доходы от оказания услуг (выполнения работ), всего</t>
  </si>
  <si>
    <t>220</t>
  </si>
  <si>
    <t>Предоставление социальных услуг гражданам пожилого возраста, инвалидам, детям, страдающим хроническими формами заболеваний, в стационарной форме социального обслуживания</t>
  </si>
  <si>
    <t>221</t>
  </si>
  <si>
    <t>Предоставление социальных услуг в форме социального обслуживания на дому</t>
  </si>
  <si>
    <t>222</t>
  </si>
  <si>
    <t>Обеспечение деятельности специализированных учреждений для несовершеннолетних, нуждающихся в социальной реабилитации</t>
  </si>
  <si>
    <t>223</t>
  </si>
  <si>
    <t>Предоставление социальных услуг семьям и детям</t>
  </si>
  <si>
    <t>224</t>
  </si>
  <si>
    <t>Предоставление социальных услуг лицам без определенного места жительства и занятий в стационарных и полустационарных условиях</t>
  </si>
  <si>
    <t>225</t>
  </si>
  <si>
    <t>Иные доходы от оказания услуг, работ</t>
  </si>
  <si>
    <t>226</t>
  </si>
  <si>
    <t>Доходы от штрафов, пеней, иных сумм принудительного изъятия</t>
  </si>
  <si>
    <t>230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</si>
  <si>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</si>
  <si>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240</t>
  </si>
  <si>
    <t>Иные субсидии, предоставленные из бюджета</t>
  </si>
  <si>
    <t>250</t>
  </si>
  <si>
    <t>Целевая субсидия № 1 "Субсидия бюджетным учреждениям социального обслуживания Ивановской области на повышение средней заработной платы отдельным категориям работников учреждений бюджетной сферы до средней заработной платы по Ивановской области в соответствии с указами Президента Российской Федерации"</t>
  </si>
  <si>
    <t>251</t>
  </si>
  <si>
    <t>Прочие доходы</t>
  </si>
  <si>
    <t>260</t>
  </si>
  <si>
    <t>Прочие доходы № 1</t>
  </si>
  <si>
    <t>261</t>
  </si>
  <si>
    <t>Прочие доходы (грант)</t>
  </si>
  <si>
    <t>262</t>
  </si>
  <si>
    <t>Прочие доходы № …</t>
  </si>
  <si>
    <t>…</t>
  </si>
  <si>
    <t>Доходы от операций с активами</t>
  </si>
  <si>
    <t>270</t>
  </si>
  <si>
    <t>Выплаты по расходам, всего:</t>
  </si>
  <si>
    <t>300</t>
  </si>
  <si>
    <t>Выплаты персоналу, всего</t>
  </si>
  <si>
    <t>310</t>
  </si>
  <si>
    <t>Оплата труда и начисления на выплаты по оплате труда, всего</t>
  </si>
  <si>
    <t>311</t>
  </si>
  <si>
    <t>Заработная плата</t>
  </si>
  <si>
    <t>311.1</t>
  </si>
  <si>
    <t>Начисления на выплаты по оплате труда</t>
  </si>
  <si>
    <t>311.2</t>
  </si>
  <si>
    <t>Иные выплаты персоналу, за исключением фонда оплаты труда учреждений</t>
  </si>
  <si>
    <t>312</t>
  </si>
  <si>
    <t>Прочие выплаты</t>
  </si>
  <si>
    <t>312.1</t>
  </si>
  <si>
    <t>Транспортные услуги</t>
  </si>
  <si>
    <t>312.2</t>
  </si>
  <si>
    <t>Пособия по социальной помощи населению</t>
  </si>
  <si>
    <t>312.3</t>
  </si>
  <si>
    <t>Прочие расходы</t>
  </si>
  <si>
    <t>312.4</t>
  </si>
  <si>
    <t>Социальные и иные выплаты населению</t>
  </si>
  <si>
    <t>320</t>
  </si>
  <si>
    <t>Уплата налогов, сборов и иных платежей, всего</t>
  </si>
  <si>
    <t>330</t>
  </si>
  <si>
    <t>Уплата налога на имущество организаций и земельного налога</t>
  </si>
  <si>
    <t>331</t>
  </si>
  <si>
    <t>Уплата прочих налогов, сборов</t>
  </si>
  <si>
    <t>332</t>
  </si>
  <si>
    <t>Уплата иных платежей</t>
  </si>
  <si>
    <t>333</t>
  </si>
  <si>
    <t>Прочие расходы (кроме расходов на закупку товаров, работ, услуг)</t>
  </si>
  <si>
    <t>340</t>
  </si>
  <si>
    <t xml:space="preserve">Исполнение судебных актов </t>
  </si>
  <si>
    <t>341</t>
  </si>
  <si>
    <t>Расходы на закупку товаров, работ, услуг, всего**</t>
  </si>
  <si>
    <t>350</t>
  </si>
  <si>
    <t>Закупка товаров, работ, услуг в целях капитального ремонта государственного имущества, всего:</t>
  </si>
  <si>
    <t>351</t>
  </si>
  <si>
    <t>351.1</t>
  </si>
  <si>
    <t>Арендная плата за пользование имуществом</t>
  </si>
  <si>
    <t>351.2</t>
  </si>
  <si>
    <t>Работы, услуги по содержанию имущества</t>
  </si>
  <si>
    <t>351.3</t>
  </si>
  <si>
    <t>Прочие работы, услуги</t>
  </si>
  <si>
    <t>351.4</t>
  </si>
  <si>
    <t>351.5</t>
  </si>
  <si>
    <t>Увеличение стоимости основных средств</t>
  </si>
  <si>
    <t>351.6</t>
  </si>
  <si>
    <t>Увеличение стоимости материальных запасов</t>
  </si>
  <si>
    <t>351.7</t>
  </si>
  <si>
    <t>Прочая закупка товаров, работ и услуг для обеспечения государственных нужд, всего:</t>
  </si>
  <si>
    <t>352</t>
  </si>
  <si>
    <t>Услуги связи</t>
  </si>
  <si>
    <t>352.1</t>
  </si>
  <si>
    <t>352.2</t>
  </si>
  <si>
    <t>Коммунальные услуги</t>
  </si>
  <si>
    <t>352.3</t>
  </si>
  <si>
    <t>352.4</t>
  </si>
  <si>
    <t>352.5</t>
  </si>
  <si>
    <t>352.6</t>
  </si>
  <si>
    <t>352.7</t>
  </si>
  <si>
    <t>352.8</t>
  </si>
  <si>
    <t>352.9</t>
  </si>
  <si>
    <t>Приобретение объектов недвижимого имущества государственными учреждениями, всего:</t>
  </si>
  <si>
    <t>353</t>
  </si>
  <si>
    <t>353.1</t>
  </si>
  <si>
    <t>353.2</t>
  </si>
  <si>
    <t>353.3</t>
  </si>
  <si>
    <t>Строительство (реконструкция) объектов недвижимого имущества государственными учреждениями, всего:</t>
  </si>
  <si>
    <t>354</t>
  </si>
  <si>
    <t>354.1</t>
  </si>
  <si>
    <t>354.2</t>
  </si>
  <si>
    <t>354.3</t>
  </si>
  <si>
    <t>354.4</t>
  </si>
  <si>
    <t>354.5</t>
  </si>
  <si>
    <t>354.6</t>
  </si>
  <si>
    <t xml:space="preserve">Поступление финансовых активов, всего </t>
  </si>
  <si>
    <t>400</t>
  </si>
  <si>
    <t xml:space="preserve">Увеличение остатков средств </t>
  </si>
  <si>
    <t>410</t>
  </si>
  <si>
    <t>Прочие поступления</t>
  </si>
  <si>
    <t>420</t>
  </si>
  <si>
    <t>Увеличение стоимости иных финансовых активов</t>
  </si>
  <si>
    <t>421</t>
  </si>
  <si>
    <t>Увеличение прочей дебиторской задолженности</t>
  </si>
  <si>
    <t>422</t>
  </si>
  <si>
    <t xml:space="preserve">Выбытие финансовых активов, всего </t>
  </si>
  <si>
    <t>500</t>
  </si>
  <si>
    <t xml:space="preserve">Уменьшение остатков средств </t>
  </si>
  <si>
    <t>510</t>
  </si>
  <si>
    <t>Прочие выбытия, всего</t>
  </si>
  <si>
    <t>520</t>
  </si>
  <si>
    <t>Уменьшение стоимости иных финансовых активов</t>
  </si>
  <si>
    <t>521</t>
  </si>
  <si>
    <t>Уменьшение прочей дебиторской задолженности</t>
  </si>
  <si>
    <t>522</t>
  </si>
  <si>
    <t>Остаток средств на конец года*</t>
  </si>
  <si>
    <t>600</t>
  </si>
  <si>
    <t>* По строкам 100, 600 в графах 4-9 указываются планируемые суммы остатков средств на начало и конец планируемого периода при составлении Плана на этапе формирования проекта областного бюджета, при внесении изменений в утвержденный План после завершения отчетного финансового года указываются фактические остатки средств.</t>
  </si>
  <si>
    <t>** Плановые показатели по расходам по строке 350 графы 4 на соответствующий финансовый год должны быть равны показателям граф 4 - 6 по строке 0001 раздела IV. "Показатели выплат по расходам на закупку товаров, работ, услуг учреждения" настоящего Приложения.</t>
  </si>
  <si>
    <t>Дополнительно прилагается штатное расписание учреждения на 1 января очередного (текущего) финансового года, утвержденное руководителем учреждения (по средствам областного бюджета).</t>
  </si>
  <si>
    <t xml:space="preserve">Руководитель государственного бюджетного учреждения </t>
  </si>
  <si>
    <t xml:space="preserve">                                               Макарова Г.Г.</t>
  </si>
  <si>
    <t>(уполномоченное  лицо)</t>
  </si>
  <si>
    <t>Заместитель руководителя государственного бюджетного учреждения по финансовым вопросам</t>
  </si>
  <si>
    <t xml:space="preserve">Главный бухгалтер государственного бюджетного учреждения </t>
  </si>
  <si>
    <t>Сверчкова Л.А.</t>
  </si>
  <si>
    <t>Исполнитель</t>
  </si>
  <si>
    <t>тел. ________________</t>
  </si>
  <si>
    <t>"_____"________________ 2017 г.</t>
  </si>
  <si>
    <t xml:space="preserve"> 2018 год (1-ый год планового периода)</t>
  </si>
  <si>
    <t xml:space="preserve">                                          Макарова Г.Г.</t>
  </si>
  <si>
    <t>"_____"________________ 20____ г.</t>
  </si>
  <si>
    <t xml:space="preserve"> 2019 год (2-ой год планового периода)</t>
  </si>
  <si>
    <t xml:space="preserve">                                Макарова Г.Г.</t>
  </si>
  <si>
    <t>III.I. Сведения о распределении поступлений по выплатам учреждения на</t>
  </si>
  <si>
    <t>2017 год (очередной/текущий финансовый год)</t>
  </si>
  <si>
    <t>Субсидия № 1 "Субсидия бюджетным учреждениям социального обслуживания Ивановской области на повышение средней заработной платы отдельным категориям работников учреждений бюджетной сферы до средней заработной платы по Ивановской области в соответствии с указами Президента Российской Федерации"</t>
  </si>
  <si>
    <t>Субсидия №2</t>
  </si>
  <si>
    <t>Субсидия №....</t>
  </si>
  <si>
    <t>Субсидия № 1 (наименование субсидии</t>
  </si>
  <si>
    <t>ОВП (написать правильное наименование)</t>
  </si>
  <si>
    <t>Субсидия № 1</t>
  </si>
  <si>
    <t>Субсидия № 2</t>
  </si>
  <si>
    <t>Доходы № 1 Предоставление социальных услуг в форме социального обслуживания на дому</t>
  </si>
  <si>
    <t>СРЦН   (написать правильное наименование)</t>
  </si>
  <si>
    <t>Предоставление соц. услуг семьям и детям  (написать правильное наименование)</t>
  </si>
  <si>
    <t>Доходы № 3 Иные доходы от оказания услуг, работ</t>
  </si>
  <si>
    <t>Доходы № 4 Доходы от штрафов, пеней, иных сумм принудительного изъятия</t>
  </si>
  <si>
    <t>Доходы № 2 Прочие доходы</t>
  </si>
  <si>
    <t>Гранты</t>
  </si>
  <si>
    <t>Остатки прошлых лет, всего</t>
  </si>
  <si>
    <t>211.1</t>
  </si>
  <si>
    <t>211.2</t>
  </si>
  <si>
    <t>212.1</t>
  </si>
  <si>
    <t>212.2</t>
  </si>
  <si>
    <t>212.3</t>
  </si>
  <si>
    <t>212.4</t>
  </si>
  <si>
    <t>Социальные выплаты и иные выплаты населению</t>
  </si>
  <si>
    <t>231</t>
  </si>
  <si>
    <t>232</t>
  </si>
  <si>
    <t>233</t>
  </si>
  <si>
    <t>241</t>
  </si>
  <si>
    <t>Расходы на закупку товаров, работ, услуг, всего*</t>
  </si>
  <si>
    <t>251.1</t>
  </si>
  <si>
    <t>251.2</t>
  </si>
  <si>
    <t>251.3</t>
  </si>
  <si>
    <t>251.4</t>
  </si>
  <si>
    <t>251.5</t>
  </si>
  <si>
    <t>251.6</t>
  </si>
  <si>
    <t>251.7</t>
  </si>
  <si>
    <t>252</t>
  </si>
  <si>
    <t>252.1</t>
  </si>
  <si>
    <t>252.2</t>
  </si>
  <si>
    <t>252.3</t>
  </si>
  <si>
    <t>252.4</t>
  </si>
  <si>
    <t>252.5</t>
  </si>
  <si>
    <t>252.6</t>
  </si>
  <si>
    <t>252.7</t>
  </si>
  <si>
    <t>252.8</t>
  </si>
  <si>
    <t>252.9</t>
  </si>
  <si>
    <t>253</t>
  </si>
  <si>
    <t>253.1</t>
  </si>
  <si>
    <t>253.2</t>
  </si>
  <si>
    <t>253.3</t>
  </si>
  <si>
    <t>254</t>
  </si>
  <si>
    <t>254.1</t>
  </si>
  <si>
    <t>254.2</t>
  </si>
  <si>
    <t>254.3</t>
  </si>
  <si>
    <t>254.4</t>
  </si>
  <si>
    <t>254.5</t>
  </si>
  <si>
    <t>254.6</t>
  </si>
  <si>
    <t>Средства текущего года, всего</t>
  </si>
  <si>
    <t>Прочие расходы (кроме расходов на закупку товаров, работ, услуг), всего</t>
  </si>
  <si>
    <t>Капитальные вложения на приобретение объектов недвижимого имущества государственными учреждениями, всего:</t>
  </si>
  <si>
    <t>При формировании таблицы необходимо обеспечить соотношение следующих показателей:</t>
  </si>
  <si>
    <t>1) Плановые показатели по расходам граф 5-9 по строке 100 на соответствующий год должны быть равны показателям графы 5 по строке 300 раздела III. "Показатели по поступлениям и выплатам учреждения" настоящего Приложения.</t>
  </si>
  <si>
    <t>2) Плановые показатели по расходам граф 10-12 по строке 100 на соответствующий год должны быть равны показателям графы 6 по строке 300 раздела III. "Показатели по поступлениям и выплатам учреждения" настоящего Приложения.</t>
  </si>
  <si>
    <t>3) Плановые показатели по расходам граф 13-14 по строке 100 на соответствующий год должны быть равны показателям графы 7 по строке 300 раздела III. "Показатели по поступлениям и выплатам учреждения" настоящего Приложения.</t>
  </si>
  <si>
    <t>4) Плановые показатели по расходам граф 15-17 по строке 100 на соответствующий год должны быть равны показателям графы 8 по строке 300 раздела III. "Показатели по поступлениям и выплатам учреждения" настоящего Приложения.</t>
  </si>
  <si>
    <t>Руководитель государственного бюджетного учреждения (уполномоченное  лицо)</t>
  </si>
  <si>
    <t xml:space="preserve">                                                   Макарова Г.Г.</t>
  </si>
  <si>
    <t xml:space="preserve"> </t>
  </si>
  <si>
    <t>2018 год (1-ый год планового периода)</t>
  </si>
  <si>
    <t>Субсидия № …..</t>
  </si>
  <si>
    <t>Субсидия №</t>
  </si>
  <si>
    <t>Субсидия №...</t>
  </si>
  <si>
    <t>Доходы №1 Предоставление социальных услуг в форме социального обслуживания на дому</t>
  </si>
  <si>
    <t xml:space="preserve"> Доходы № ….</t>
  </si>
  <si>
    <t xml:space="preserve">                               Макарова Г.Г.</t>
  </si>
  <si>
    <t>2019 год (2-ой год планового периода)</t>
  </si>
  <si>
    <t>Cубсидия № 1 "Субсидия бюджетным учреждениям социального обслуживания Ивановской области на повышение средней заработной платы отдельным категориям работников учреждений бюджетной сферы до средней заработной платы по Ивановской области в соответствии с указами Президента Российской Федерации"</t>
  </si>
  <si>
    <t xml:space="preserve">Cубсидия № 2 </t>
  </si>
  <si>
    <t xml:space="preserve">Cубсидия № …. </t>
  </si>
  <si>
    <t>Субсидия № …</t>
  </si>
  <si>
    <t xml:space="preserve"> Доходы №...</t>
  </si>
  <si>
    <t xml:space="preserve">                       Макарова Г.Г.</t>
  </si>
  <si>
    <t xml:space="preserve">IV. Показатели выплат по расходам на закупку товаров, работ, услуг учреждения на 01  января 2017 г. </t>
  </si>
  <si>
    <t>Год начала закупки</t>
  </si>
  <si>
    <t>Сумма выплат по расходам на закупку товаров, работ и услуг</t>
  </si>
  <si>
    <t>всего на закупки</t>
  </si>
  <si>
    <t>в соответствии с Федеральным законом от 05.04.2013 № 44-ФЗ "О контрактной системе в сфере закупок товаров, работ, услуг для
обеспечения государственных и муниципальных нужд"</t>
  </si>
  <si>
    <t>в соответствии с Федеральным законом от 18.07.2011 № 223-ФЗ "О закупках товаров,
работ, услуг отдельными видами
юридических лиц"</t>
  </si>
  <si>
    <t>На 2017 г. (очередной финансовый год)</t>
  </si>
  <si>
    <t>На 2018 г. 
(1-ый год планового периода)</t>
  </si>
  <si>
    <t>На 2019 г. 
(2-ой год планового периода)</t>
  </si>
  <si>
    <t>Выплаты по расходам на закупку товаров, работ, услуг, всего</t>
  </si>
  <si>
    <t>0001</t>
  </si>
  <si>
    <t>на оплату контрактов, заключенных до начала очередного финансового года:</t>
  </si>
  <si>
    <t>1001*</t>
  </si>
  <si>
    <t>из них по источникам:</t>
  </si>
  <si>
    <t>Субсидии на финансовое обеспечение выполнения государственного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</si>
  <si>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</si>
  <si>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</si>
  <si>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</si>
  <si>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на закупку товаров работ, услуг по году начала закупки:</t>
  </si>
  <si>
    <t>2001**</t>
  </si>
  <si>
    <t>1) показатели граф 4 -12 по строке 0001 должны быть равны сумме показателей соответствующих граф по строкам 1001 и 2001;</t>
  </si>
  <si>
    <t>2) показатели графы 4 по строкам 0001, 1001 и 2001 должны быть равны сумме показателей граф 7 и 10 по соответствующим строкам;</t>
  </si>
  <si>
    <t>3) показатели графы 5 по строкам 0001, 1001 и 2001 должны быть равны сумме показателей граф 8 и 11 по соответствующим строкам;</t>
  </si>
  <si>
    <t>4) показатели графы 6 по строкам 0001, 1001 и 2001 должны быть равны сумме показателей граф 9 и 12 по соответствующим строкам;</t>
  </si>
  <si>
    <t>5) показатели по строке 0001 граф 7 - 9 по каждому году формирования показателей выплат по расходам на закупку товаров, работ, услуг не могут быть меньше показателей по строке 350 в графах 5 - 7 раздела III. "Показатели по поступлениям и выплатам учреждения" на соответствующий год настоящего Приложения;</t>
  </si>
  <si>
    <t>6) показатели строки 0001 граф 10 - 12 не могут быть больше показателей строки 350 графы 8 раздела III. "Показатели по поступлениям и выплатам учреждения" на соответствующий год настоящего Приложения;</t>
  </si>
  <si>
    <t>7) показатели строки 0001 граф 10-12 должны быть равны нулю, если все закупки товаров, работ и услуг осуществляются в соответствии с Федеральным законом от 05.04.2013 № 44-ФЗ "О контрактной системе в сфере закупок товаров, работ, услуг для обеспечения государственных и муниципальных нужд".</t>
  </si>
  <si>
    <t>* В графах 7-12 указываются суммы оплаты в соответствующем финансовом году по контрактам (договорам), заключенным до начала очередного финансового года, при этом в графах 7 - 9 указываются суммы оплаты по контрактам, заключенным в соответствии с Федеральным законом от 05.04.2013 № 44-ФЗ "О контрактной системе в сфере закупок товаров, работ, услуг для обеспечения государственных и муниципальных нужд", а в графах 10 - 12 - по договорам, заключенным в соответствии с Федеральным законом от 18.07.2011 № 223-ФЗ "О закупках товаров, работ, услуг отдельными видами юридических лиц".</t>
  </si>
  <si>
    <t>** в графах 7-12 указываются в разрезе года начала закупки суммы планируемых в соответствующем финансовом году выплат по контрактам (договорам), для заключения которых планируется начать закупку, при этом в графах 7 - 9 указываются суммы планируемых выплат по контрактам, для заключения которых в соответствующем году согласно Федеральному закону от 05.04.2013 № 44-ФЗ "О контрактной системе в сфере закупок товаров, работ, услуг для обеспечения государственных и муниципальных нужд" планируется разместить извещение об осуществлении закупки товаров, работ, услуг для обеспечения государственных или муниципальных нужд либо направить приглашение принять участие в определении поставщика (подрядчика, исполнителя) или проект контракта, а в графах 10-12 указываются суммы планируемых выплат по договорам, для заключения которых в соответствии с Федеральным законом от 18.07.2011 № 223-Ф3 "О закупках товаров, работ, услуг отдельными видами юридических лиц" осуществляется закупка (планируется начать закупку) в порядке, установленном положением о закупке.</t>
  </si>
  <si>
    <t xml:space="preserve">                       Сверчкова Л.А..</t>
  </si>
  <si>
    <t>Тел. _49357-2-76-03</t>
  </si>
  <si>
    <t xml:space="preserve">V. Сведения о средствах, поступающих во временное распоряжение учреждения </t>
  </si>
  <si>
    <t xml:space="preserve">На 01 января 2017 г. </t>
  </si>
  <si>
    <t>(очередной/текущий финансовый год)</t>
  </si>
  <si>
    <t>Остаток средств на начало года</t>
  </si>
  <si>
    <t>010</t>
  </si>
  <si>
    <t>Остаток средств на конец года</t>
  </si>
  <si>
    <t>020</t>
  </si>
  <si>
    <t>Поступление</t>
  </si>
  <si>
    <t>030</t>
  </si>
  <si>
    <t>Выбытие</t>
  </si>
  <si>
    <t>040</t>
  </si>
  <si>
    <t xml:space="preserve">                                                           Макарова Г.Г.</t>
  </si>
  <si>
    <t xml:space="preserve">на 01 января 2018 г. </t>
  </si>
  <si>
    <t xml:space="preserve"> (1-ый год планового периода)</t>
  </si>
  <si>
    <t xml:space="preserve">на 01 января  2019 г. </t>
  </si>
  <si>
    <t xml:space="preserve"> (2-ой год планового периода)</t>
  </si>
  <si>
    <t xml:space="preserve">                                                                    Макарова Г.Г.</t>
  </si>
  <si>
    <t>VI. Справочная информация</t>
  </si>
  <si>
    <t>Объем публичных обязательств, всего:</t>
  </si>
  <si>
    <t>Объем бюджетных инвестиций (в части переданных полномочий государственного заказчика в соответствии с Бюджетным кодексом Российской Федерации), всего:</t>
  </si>
  <si>
    <t>Макарова Г.Г.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</si>
</sst>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0"/>
    <numFmt numFmtId="167" formatCode="#,##0.00"/>
    <numFmt numFmtId="168" formatCode="#,##0.00_р_."/>
  </numFmts>
  <fonts count="25">
    <font>
      <sz val="10"/>
      <name val="Arial Cyr"/>
      <family val="2"/>
    </font>
    <font>
      <sz val="10"/>
      <name val="Arial"/>
      <family val="0"/>
    </font>
    <font>
      <sz val="11"/>
      <name val="Times New Roman"/>
      <family val="1"/>
    </font>
    <font>
      <sz val="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u val="single"/>
      <sz val="13"/>
      <name val="Times New Roman"/>
      <family val="1"/>
    </font>
    <font>
      <b/>
      <sz val="15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5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1.5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65">
    <xf numFmtId="164" fontId="0" fillId="0" borderId="0" xfId="0" applyAlignment="1">
      <alignment/>
    </xf>
    <xf numFmtId="164" fontId="2" fillId="0" borderId="0" xfId="0" applyFont="1" applyAlignment="1">
      <alignment vertical="top" wrapText="1"/>
    </xf>
    <xf numFmtId="164" fontId="2" fillId="0" borderId="0" xfId="0" applyFont="1" applyAlignment="1">
      <alignment horizontal="center" vertical="top" wrapText="1"/>
    </xf>
    <xf numFmtId="164" fontId="3" fillId="0" borderId="0" xfId="0" applyFont="1" applyAlignment="1">
      <alignment vertical="top" wrapText="1"/>
    </xf>
    <xf numFmtId="164" fontId="3" fillId="0" borderId="0" xfId="0" applyFont="1" applyBorder="1" applyAlignment="1">
      <alignment horizontal="right" vertical="top" wrapText="1"/>
    </xf>
    <xf numFmtId="164" fontId="2" fillId="0" borderId="0" xfId="0" applyFont="1" applyBorder="1" applyAlignment="1">
      <alignment vertical="top" wrapText="1"/>
    </xf>
    <xf numFmtId="164" fontId="4" fillId="0" borderId="0" xfId="0" applyFont="1" applyBorder="1" applyAlignment="1">
      <alignment horizontal="center" vertical="top" wrapText="1"/>
    </xf>
    <xf numFmtId="164" fontId="5" fillId="0" borderId="1" xfId="0" applyFont="1" applyBorder="1" applyAlignment="1">
      <alignment horizontal="center" vertical="top" wrapText="1"/>
    </xf>
    <xf numFmtId="164" fontId="6" fillId="0" borderId="0" xfId="0" applyFont="1" applyBorder="1" applyAlignment="1">
      <alignment horizontal="center" vertical="top" wrapText="1"/>
    </xf>
    <xf numFmtId="164" fontId="2" fillId="0" borderId="2" xfId="0" applyFont="1" applyBorder="1" applyAlignment="1">
      <alignment vertical="top" wrapText="1"/>
    </xf>
    <xf numFmtId="164" fontId="3" fillId="0" borderId="0" xfId="0" applyFont="1" applyAlignment="1">
      <alignment horizontal="center" vertical="top" wrapText="1"/>
    </xf>
    <xf numFmtId="164" fontId="3" fillId="0" borderId="0" xfId="0" applyFont="1" applyAlignment="1">
      <alignment vertical="center" wrapText="1"/>
    </xf>
    <xf numFmtId="164" fontId="7" fillId="0" borderId="0" xfId="0" applyFont="1" applyBorder="1" applyAlignment="1">
      <alignment horizontal="center" vertical="top" wrapText="1"/>
    </xf>
    <xf numFmtId="164" fontId="3" fillId="0" borderId="0" xfId="0" applyFont="1" applyAlignment="1">
      <alignment horizontal="center" vertical="center" wrapText="1"/>
    </xf>
    <xf numFmtId="164" fontId="8" fillId="0" borderId="0" xfId="0" applyFont="1" applyBorder="1" applyAlignment="1">
      <alignment horizontal="center" vertical="top" wrapText="1"/>
    </xf>
    <xf numFmtId="164" fontId="8" fillId="0" borderId="0" xfId="0" applyFont="1" applyFill="1" applyBorder="1" applyAlignment="1">
      <alignment horizontal="center" vertical="top" wrapText="1"/>
    </xf>
    <xf numFmtId="164" fontId="2" fillId="0" borderId="0" xfId="0" applyFont="1" applyFill="1" applyAlignment="1">
      <alignment vertical="top" wrapText="1"/>
    </xf>
    <xf numFmtId="164" fontId="9" fillId="0" borderId="0" xfId="0" applyFont="1" applyAlignment="1">
      <alignment horizontal="center" vertical="top" wrapText="1"/>
    </xf>
    <xf numFmtId="164" fontId="10" fillId="0" borderId="0" xfId="0" applyFont="1" applyAlignment="1">
      <alignment vertical="top" wrapText="1"/>
    </xf>
    <xf numFmtId="164" fontId="11" fillId="0" borderId="0" xfId="0" applyFont="1" applyBorder="1" applyAlignment="1">
      <alignment horizontal="center" vertical="top" wrapText="1"/>
    </xf>
    <xf numFmtId="164" fontId="12" fillId="0" borderId="0" xfId="0" applyFont="1" applyAlignment="1">
      <alignment horizontal="center" vertical="top" wrapText="1"/>
    </xf>
    <xf numFmtId="164" fontId="13" fillId="0" borderId="0" xfId="0" applyFont="1" applyAlignment="1">
      <alignment horizontal="center" vertical="top" wrapText="1"/>
    </xf>
    <xf numFmtId="164" fontId="14" fillId="0" borderId="0" xfId="0" applyFont="1" applyBorder="1" applyAlignment="1">
      <alignment wrapText="1"/>
    </xf>
    <xf numFmtId="164" fontId="15" fillId="0" borderId="2" xfId="0" applyFont="1" applyBorder="1" applyAlignment="1">
      <alignment vertical="center" wrapText="1"/>
    </xf>
    <xf numFmtId="164" fontId="2" fillId="0" borderId="0" xfId="0" applyFont="1" applyAlignment="1">
      <alignment horizontal="right" wrapText="1"/>
    </xf>
    <xf numFmtId="165" fontId="2" fillId="0" borderId="3" xfId="0" applyNumberFormat="1" applyFont="1" applyBorder="1" applyAlignment="1">
      <alignment horizontal="center" wrapText="1"/>
    </xf>
    <xf numFmtId="164" fontId="15" fillId="0" borderId="2" xfId="0" applyFont="1" applyBorder="1" applyAlignment="1">
      <alignment horizontal="center" wrapText="1"/>
    </xf>
    <xf numFmtId="164" fontId="5" fillId="0" borderId="2" xfId="0" applyFont="1" applyBorder="1" applyAlignment="1">
      <alignment horizontal="center" wrapText="1"/>
    </xf>
    <xf numFmtId="164" fontId="2" fillId="0" borderId="3" xfId="0" applyFont="1" applyBorder="1" applyAlignment="1">
      <alignment horizontal="center" wrapText="1"/>
    </xf>
    <xf numFmtId="164" fontId="5" fillId="0" borderId="2" xfId="0" applyFont="1" applyBorder="1" applyAlignment="1">
      <alignment horizontal="center" vertical="top" wrapText="1"/>
    </xf>
    <xf numFmtId="164" fontId="2" fillId="0" borderId="0" xfId="0" applyFont="1" applyBorder="1" applyAlignment="1">
      <alignment horizontal="right" wrapText="1"/>
    </xf>
    <xf numFmtId="164" fontId="2" fillId="0" borderId="4" xfId="0" applyFont="1" applyBorder="1" applyAlignment="1">
      <alignment horizontal="center" wrapText="1"/>
    </xf>
    <xf numFmtId="164" fontId="2" fillId="0" borderId="0" xfId="0" applyFont="1" applyBorder="1" applyAlignment="1">
      <alignment horizontal="center" vertical="top" wrapText="1"/>
    </xf>
    <xf numFmtId="164" fontId="13" fillId="0" borderId="0" xfId="0" applyFont="1" applyBorder="1" applyAlignment="1">
      <alignment vertical="top" wrapText="1"/>
    </xf>
    <xf numFmtId="164" fontId="13" fillId="0" borderId="0" xfId="0" applyFont="1" applyAlignment="1">
      <alignment vertical="top" wrapText="1"/>
    </xf>
    <xf numFmtId="164" fontId="16" fillId="0" borderId="0" xfId="0" applyFont="1" applyAlignment="1">
      <alignment vertical="top" wrapText="1"/>
    </xf>
    <xf numFmtId="164" fontId="14" fillId="0" borderId="0" xfId="0" applyFont="1" applyAlignment="1">
      <alignment horizontal="left" vertical="top" wrapText="1"/>
    </xf>
    <xf numFmtId="164" fontId="14" fillId="0" borderId="0" xfId="0" applyFont="1" applyAlignment="1">
      <alignment vertical="top" wrapText="1"/>
    </xf>
    <xf numFmtId="164" fontId="16" fillId="0" borderId="0" xfId="0" applyFont="1" applyBorder="1" applyAlignment="1">
      <alignment horizontal="center" vertical="top" wrapText="1"/>
    </xf>
    <xf numFmtId="164" fontId="17" fillId="0" borderId="0" xfId="0" applyFont="1" applyBorder="1" applyAlignment="1">
      <alignment horizontal="justify" vertical="top" wrapText="1"/>
    </xf>
    <xf numFmtId="164" fontId="2" fillId="0" borderId="0" xfId="0" applyFont="1" applyBorder="1" applyAlignment="1">
      <alignment horizontal="justify" vertical="top" wrapText="1"/>
    </xf>
    <xf numFmtId="164" fontId="2" fillId="0" borderId="0" xfId="0" applyFont="1" applyBorder="1" applyAlignment="1">
      <alignment horizontal="left" vertical="top" wrapText="1"/>
    </xf>
    <xf numFmtId="164" fontId="16" fillId="0" borderId="0" xfId="0" applyFont="1" applyBorder="1" applyAlignment="1">
      <alignment horizontal="center" vertical="top" wrapText="1"/>
    </xf>
    <xf numFmtId="164" fontId="16" fillId="0" borderId="0" xfId="0" applyFont="1" applyFill="1" applyBorder="1" applyAlignment="1">
      <alignment horizontal="center" vertical="top" wrapText="1"/>
    </xf>
    <xf numFmtId="164" fontId="14" fillId="0" borderId="3" xfId="0" applyFont="1" applyBorder="1" applyAlignment="1">
      <alignment horizontal="center" vertical="top" wrapText="1"/>
    </xf>
    <xf numFmtId="164" fontId="14" fillId="0" borderId="3" xfId="0" applyFont="1" applyFill="1" applyBorder="1" applyAlignment="1">
      <alignment horizontal="center" vertical="top" wrapText="1"/>
    </xf>
    <xf numFmtId="164" fontId="16" fillId="0" borderId="3" xfId="0" applyFont="1" applyBorder="1" applyAlignment="1">
      <alignment horizontal="left" vertical="center" wrapText="1"/>
    </xf>
    <xf numFmtId="166" fontId="16" fillId="0" borderId="3" xfId="0" applyNumberFormat="1" applyFont="1" applyBorder="1" applyAlignment="1">
      <alignment horizontal="center" vertical="center" wrapText="1"/>
    </xf>
    <xf numFmtId="164" fontId="14" fillId="0" borderId="3" xfId="0" applyFont="1" applyBorder="1" applyAlignment="1">
      <alignment horizontal="left" vertical="center" wrapText="1"/>
    </xf>
    <xf numFmtId="164" fontId="14" fillId="0" borderId="3" xfId="0" applyFont="1" applyFill="1" applyBorder="1" applyAlignment="1">
      <alignment horizontal="center" vertical="center" wrapText="1"/>
    </xf>
    <xf numFmtId="166" fontId="14" fillId="0" borderId="3" xfId="0" applyNumberFormat="1" applyFont="1" applyBorder="1" applyAlignment="1">
      <alignment horizontal="center" vertical="center" wrapText="1"/>
    </xf>
    <xf numFmtId="166" fontId="14" fillId="0" borderId="3" xfId="0" applyNumberFormat="1" applyFont="1" applyBorder="1" applyAlignment="1">
      <alignment horizontal="center" vertical="center"/>
    </xf>
    <xf numFmtId="166" fontId="14" fillId="0" borderId="3" xfId="0" applyNumberFormat="1" applyFont="1" applyFill="1" applyBorder="1" applyAlignment="1">
      <alignment horizontal="center" vertical="center" wrapText="1"/>
    </xf>
    <xf numFmtId="164" fontId="14" fillId="0" borderId="3" xfId="0" applyFont="1" applyBorder="1" applyAlignment="1">
      <alignment horizontal="center" vertical="center" wrapText="1"/>
    </xf>
    <xf numFmtId="164" fontId="16" fillId="0" borderId="3" xfId="0" applyFont="1" applyBorder="1" applyAlignment="1">
      <alignment horizontal="center" vertical="center" wrapText="1"/>
    </xf>
    <xf numFmtId="164" fontId="2" fillId="0" borderId="0" xfId="0" applyFont="1" applyFill="1" applyBorder="1" applyAlignment="1">
      <alignment vertical="top" wrapText="1"/>
    </xf>
    <xf numFmtId="165" fontId="2" fillId="0" borderId="0" xfId="0" applyNumberFormat="1" applyFont="1" applyFill="1" applyAlignment="1">
      <alignment horizontal="center" vertical="top" wrapText="1"/>
    </xf>
    <xf numFmtId="164" fontId="2" fillId="0" borderId="0" xfId="0" applyFont="1" applyFill="1" applyAlignment="1">
      <alignment horizontal="center" vertical="top" wrapText="1"/>
    </xf>
    <xf numFmtId="164" fontId="0" fillId="0" borderId="0" xfId="0" applyFont="1" applyAlignment="1">
      <alignment vertical="top" wrapText="1"/>
    </xf>
    <xf numFmtId="164" fontId="16" fillId="0" borderId="0" xfId="0" applyFont="1" applyFill="1" applyBorder="1" applyAlignment="1">
      <alignment horizontal="center" vertical="top" wrapText="1"/>
    </xf>
    <xf numFmtId="164" fontId="16" fillId="0" borderId="1" xfId="0" applyFont="1" applyFill="1" applyBorder="1" applyAlignment="1">
      <alignment vertical="top" wrapText="1"/>
    </xf>
    <xf numFmtId="165" fontId="16" fillId="0" borderId="1" xfId="0" applyNumberFormat="1" applyFont="1" applyFill="1" applyBorder="1" applyAlignment="1">
      <alignment horizontal="center" vertical="top" wrapText="1"/>
    </xf>
    <xf numFmtId="164" fontId="16" fillId="0" borderId="1" xfId="0" applyFont="1" applyFill="1" applyBorder="1" applyAlignment="1">
      <alignment horizontal="center" vertical="top" wrapText="1"/>
    </xf>
    <xf numFmtId="164" fontId="14" fillId="0" borderId="3" xfId="0" applyFont="1" applyFill="1" applyBorder="1" applyAlignment="1">
      <alignment horizontal="center" vertical="top" wrapText="1"/>
    </xf>
    <xf numFmtId="165" fontId="14" fillId="0" borderId="3" xfId="0" applyNumberFormat="1" applyFont="1" applyFill="1" applyBorder="1" applyAlignment="1">
      <alignment horizontal="center" vertical="top" wrapText="1"/>
    </xf>
    <xf numFmtId="164" fontId="14" fillId="0" borderId="3" xfId="0" applyFont="1" applyBorder="1" applyAlignment="1">
      <alignment horizontal="center" vertical="top" wrapText="1"/>
    </xf>
    <xf numFmtId="164" fontId="14" fillId="0" borderId="3" xfId="0" applyFont="1" applyFill="1" applyBorder="1" applyAlignment="1">
      <alignment horizontal="left" wrapText="1"/>
    </xf>
    <xf numFmtId="165" fontId="14" fillId="0" borderId="3" xfId="0" applyNumberFormat="1" applyFont="1" applyFill="1" applyBorder="1" applyAlignment="1">
      <alignment horizontal="center" wrapText="1"/>
    </xf>
    <xf numFmtId="164" fontId="14" fillId="0" borderId="3" xfId="0" applyFont="1" applyFill="1" applyBorder="1" applyAlignment="1">
      <alignment horizontal="center" wrapText="1"/>
    </xf>
    <xf numFmtId="167" fontId="16" fillId="0" borderId="3" xfId="0" applyNumberFormat="1" applyFont="1" applyFill="1" applyBorder="1" applyAlignment="1">
      <alignment horizontal="center" wrapText="1"/>
    </xf>
    <xf numFmtId="167" fontId="14" fillId="0" borderId="3" xfId="0" applyNumberFormat="1" applyFont="1" applyFill="1" applyBorder="1" applyAlignment="1">
      <alignment horizontal="center" wrapText="1"/>
    </xf>
    <xf numFmtId="167" fontId="21" fillId="0" borderId="3" xfId="0" applyNumberFormat="1" applyFont="1" applyFill="1" applyBorder="1" applyAlignment="1">
      <alignment horizontal="center" wrapText="1"/>
    </xf>
    <xf numFmtId="164" fontId="16" fillId="0" borderId="3" xfId="0" applyFont="1" applyFill="1" applyBorder="1" applyAlignment="1">
      <alignment horizontal="left" wrapText="1"/>
    </xf>
    <xf numFmtId="167" fontId="22" fillId="0" borderId="3" xfId="0" applyNumberFormat="1" applyFont="1" applyBorder="1" applyAlignment="1">
      <alignment horizontal="center" wrapText="1"/>
    </xf>
    <xf numFmtId="167" fontId="16" fillId="0" borderId="3" xfId="0" applyNumberFormat="1" applyFont="1" applyBorder="1" applyAlignment="1">
      <alignment horizontal="center" wrapText="1"/>
    </xf>
    <xf numFmtId="167" fontId="21" fillId="0" borderId="3" xfId="0" applyNumberFormat="1" applyFont="1" applyBorder="1" applyAlignment="1">
      <alignment horizontal="center" wrapText="1"/>
    </xf>
    <xf numFmtId="167" fontId="14" fillId="0" borderId="3" xfId="0" applyNumberFormat="1" applyFont="1" applyBorder="1" applyAlignment="1">
      <alignment horizontal="center" wrapText="1"/>
    </xf>
    <xf numFmtId="164" fontId="12" fillId="0" borderId="0" xfId="0" applyFont="1" applyFill="1" applyAlignment="1">
      <alignment vertical="top" wrapText="1"/>
    </xf>
    <xf numFmtId="167" fontId="22" fillId="0" borderId="3" xfId="0" applyNumberFormat="1" applyFont="1" applyFill="1" applyBorder="1" applyAlignment="1">
      <alignment horizontal="center" wrapText="1"/>
    </xf>
    <xf numFmtId="164" fontId="14" fillId="0" borderId="3" xfId="0" applyFont="1" applyFill="1" applyBorder="1" applyAlignment="1">
      <alignment horizontal="left" wrapText="1" shrinkToFit="1"/>
    </xf>
    <xf numFmtId="165" fontId="14" fillId="0" borderId="3" xfId="0" applyNumberFormat="1" applyFont="1" applyFill="1" applyBorder="1" applyAlignment="1">
      <alignment horizontal="center" wrapText="1" shrinkToFit="1"/>
    </xf>
    <xf numFmtId="164" fontId="23" fillId="0" borderId="3" xfId="0" applyFont="1" applyFill="1" applyBorder="1" applyAlignment="1">
      <alignment horizontal="left" wrapText="1"/>
    </xf>
    <xf numFmtId="164" fontId="21" fillId="0" borderId="3" xfId="0" applyFont="1" applyFill="1" applyBorder="1" applyAlignment="1">
      <alignment horizontal="center" wrapText="1"/>
    </xf>
    <xf numFmtId="164" fontId="14" fillId="0" borderId="0" xfId="0" applyFont="1" applyFill="1" applyBorder="1" applyAlignment="1">
      <alignment horizontal="left" vertical="top" wrapText="1"/>
    </xf>
    <xf numFmtId="165" fontId="14" fillId="0" borderId="0" xfId="0" applyNumberFormat="1" applyFont="1" applyFill="1" applyBorder="1" applyAlignment="1">
      <alignment horizontal="left" vertical="top" wrapText="1"/>
    </xf>
    <xf numFmtId="164" fontId="14" fillId="0" borderId="5" xfId="0" applyFont="1" applyFill="1" applyBorder="1" applyAlignment="1">
      <alignment horizontal="justify" vertical="top" wrapText="1"/>
    </xf>
    <xf numFmtId="164" fontId="14" fillId="0" borderId="0" xfId="0" applyFont="1" applyFill="1" applyBorder="1" applyAlignment="1">
      <alignment horizontal="justify" vertical="top" wrapText="1"/>
    </xf>
    <xf numFmtId="164" fontId="2" fillId="0" borderId="0" xfId="0" applyFont="1" applyFill="1" applyBorder="1" applyAlignment="1">
      <alignment horizontal="left" vertical="top" wrapText="1"/>
    </xf>
    <xf numFmtId="164" fontId="2" fillId="0" borderId="0" xfId="0" applyFont="1" applyFill="1" applyBorder="1" applyAlignment="1">
      <alignment horizontal="justify" vertical="top" wrapText="1"/>
    </xf>
    <xf numFmtId="164" fontId="14" fillId="0" borderId="0" xfId="0" applyFont="1" applyFill="1" applyBorder="1" applyAlignment="1">
      <alignment horizontal="justify" vertical="top" wrapText="1"/>
    </xf>
    <xf numFmtId="164" fontId="14" fillId="0" borderId="0" xfId="0" applyFont="1" applyFill="1" applyBorder="1" applyAlignment="1">
      <alignment horizontal="left" vertical="top" wrapText="1"/>
    </xf>
    <xf numFmtId="164" fontId="14" fillId="0" borderId="0" xfId="0" applyFont="1" applyFill="1" applyAlignment="1">
      <alignment horizontal="left" vertical="top" wrapText="1"/>
    </xf>
    <xf numFmtId="164" fontId="2" fillId="0" borderId="2" xfId="0" applyFont="1" applyFill="1" applyBorder="1" applyAlignment="1">
      <alignment vertical="top" wrapText="1"/>
    </xf>
    <xf numFmtId="165" fontId="14" fillId="0" borderId="0" xfId="0" applyNumberFormat="1" applyFont="1" applyFill="1" applyAlignment="1">
      <alignment horizontal="center" vertical="top" wrapText="1"/>
    </xf>
    <xf numFmtId="164" fontId="14" fillId="0" borderId="0" xfId="0" applyFont="1" applyFill="1" applyBorder="1" applyAlignment="1">
      <alignment horizontal="center" vertical="top" wrapText="1"/>
    </xf>
    <xf numFmtId="164" fontId="14" fillId="0" borderId="0" xfId="0" applyFont="1" applyAlignment="1">
      <alignment vertical="top" wrapText="1"/>
    </xf>
    <xf numFmtId="164" fontId="14" fillId="0" borderId="2" xfId="0" applyFont="1" applyFill="1" applyBorder="1" applyAlignment="1">
      <alignment horizontal="right" vertical="top" wrapText="1"/>
    </xf>
    <xf numFmtId="164" fontId="14" fillId="0" borderId="0" xfId="0" applyFont="1" applyFill="1" applyAlignment="1">
      <alignment horizontal="center" vertical="top" wrapText="1"/>
    </xf>
    <xf numFmtId="164" fontId="14" fillId="0" borderId="0" xfId="0" applyFont="1" applyFill="1" applyAlignment="1">
      <alignment vertical="top" wrapText="1"/>
    </xf>
    <xf numFmtId="164" fontId="14" fillId="0" borderId="0" xfId="0" applyFont="1" applyFill="1" applyBorder="1" applyAlignment="1">
      <alignment vertical="top" wrapText="1"/>
    </xf>
    <xf numFmtId="164" fontId="14" fillId="0" borderId="0" xfId="0" applyFont="1" applyAlignment="1">
      <alignment wrapText="1"/>
    </xf>
    <xf numFmtId="164" fontId="16" fillId="0" borderId="1" xfId="0" applyFont="1" applyFill="1" applyBorder="1" applyAlignment="1">
      <alignment vertical="top" wrapText="1"/>
    </xf>
    <xf numFmtId="165" fontId="16" fillId="0" borderId="1" xfId="0" applyNumberFormat="1" applyFont="1" applyFill="1" applyBorder="1" applyAlignment="1">
      <alignment horizontal="center" vertical="top" wrapText="1"/>
    </xf>
    <xf numFmtId="164" fontId="16" fillId="0" borderId="1" xfId="0" applyFont="1" applyFill="1" applyBorder="1" applyAlignment="1">
      <alignment horizontal="center" vertical="top" wrapText="1"/>
    </xf>
    <xf numFmtId="165" fontId="14" fillId="0" borderId="3" xfId="0" applyNumberFormat="1" applyFont="1" applyFill="1" applyBorder="1" applyAlignment="1">
      <alignment horizontal="center" vertical="top" wrapText="1"/>
    </xf>
    <xf numFmtId="164" fontId="14" fillId="0" borderId="3" xfId="0" applyFont="1" applyFill="1" applyBorder="1" applyAlignment="1">
      <alignment horizontal="left" wrapText="1"/>
    </xf>
    <xf numFmtId="165" fontId="14" fillId="0" borderId="3" xfId="0" applyNumberFormat="1" applyFont="1" applyFill="1" applyBorder="1" applyAlignment="1">
      <alignment horizontal="center" wrapText="1"/>
    </xf>
    <xf numFmtId="164" fontId="14" fillId="0" borderId="3" xfId="0" applyFont="1" applyFill="1" applyBorder="1" applyAlignment="1">
      <alignment horizontal="center" wrapText="1"/>
    </xf>
    <xf numFmtId="167" fontId="16" fillId="0" borderId="3" xfId="0" applyNumberFormat="1" applyFont="1" applyFill="1" applyBorder="1" applyAlignment="1">
      <alignment horizontal="center" wrapText="1"/>
    </xf>
    <xf numFmtId="167" fontId="14" fillId="0" borderId="3" xfId="0" applyNumberFormat="1" applyFont="1" applyFill="1" applyBorder="1" applyAlignment="1">
      <alignment horizontal="center" wrapText="1"/>
    </xf>
    <xf numFmtId="164" fontId="16" fillId="0" borderId="3" xfId="0" applyFont="1" applyFill="1" applyBorder="1" applyAlignment="1">
      <alignment horizontal="left" wrapText="1"/>
    </xf>
    <xf numFmtId="167" fontId="16" fillId="0" borderId="3" xfId="0" applyNumberFormat="1" applyFont="1" applyBorder="1" applyAlignment="1">
      <alignment horizontal="center" wrapText="1"/>
    </xf>
    <xf numFmtId="167" fontId="14" fillId="0" borderId="3" xfId="0" applyNumberFormat="1" applyFont="1" applyBorder="1" applyAlignment="1">
      <alignment horizontal="center" wrapText="1"/>
    </xf>
    <xf numFmtId="164" fontId="14" fillId="0" borderId="3" xfId="0" applyFont="1" applyFill="1" applyBorder="1" applyAlignment="1">
      <alignment horizontal="left" wrapText="1" shrinkToFit="1"/>
    </xf>
    <xf numFmtId="165" fontId="14" fillId="0" borderId="3" xfId="0" applyNumberFormat="1" applyFont="1" applyFill="1" applyBorder="1" applyAlignment="1">
      <alignment horizontal="center" wrapText="1" shrinkToFit="1"/>
    </xf>
    <xf numFmtId="164" fontId="21" fillId="0" borderId="3" xfId="0" applyFont="1" applyFill="1" applyBorder="1" applyAlignment="1">
      <alignment horizontal="left" wrapText="1"/>
    </xf>
    <xf numFmtId="164" fontId="21" fillId="0" borderId="3" xfId="0" applyFont="1" applyFill="1" applyBorder="1" applyAlignment="1">
      <alignment horizontal="center" wrapText="1"/>
    </xf>
    <xf numFmtId="164" fontId="14" fillId="0" borderId="6" xfId="0" applyFont="1" applyFill="1" applyBorder="1" applyAlignment="1">
      <alignment horizontal="left" vertical="top" wrapText="1"/>
    </xf>
    <xf numFmtId="164" fontId="14" fillId="0" borderId="3" xfId="0" applyFont="1" applyFill="1" applyBorder="1" applyAlignment="1">
      <alignment horizontal="left" vertical="top" wrapText="1"/>
    </xf>
    <xf numFmtId="164" fontId="14" fillId="0" borderId="5" xfId="0" applyFont="1" applyFill="1" applyBorder="1" applyAlignment="1">
      <alignment horizontal="justify" vertical="top" wrapText="1"/>
    </xf>
    <xf numFmtId="164" fontId="14" fillId="0" borderId="2" xfId="0" applyFont="1" applyFill="1" applyBorder="1" applyAlignment="1">
      <alignment vertical="top" wrapText="1"/>
    </xf>
    <xf numFmtId="164" fontId="2" fillId="0" borderId="0" xfId="0" applyFont="1" applyFill="1" applyBorder="1" applyAlignment="1">
      <alignment vertical="top" wrapText="1"/>
    </xf>
    <xf numFmtId="165" fontId="2" fillId="0" borderId="0" xfId="0" applyNumberFormat="1" applyFont="1" applyFill="1" applyAlignment="1">
      <alignment horizontal="center" vertical="top" wrapText="1"/>
    </xf>
    <xf numFmtId="164" fontId="2" fillId="0" borderId="0" xfId="0" applyFont="1" applyFill="1" applyAlignment="1">
      <alignment horizontal="center" vertical="top" wrapText="1"/>
    </xf>
    <xf numFmtId="164" fontId="2" fillId="0" borderId="0" xfId="0" applyFont="1" applyAlignment="1">
      <alignment vertical="top" wrapText="1"/>
    </xf>
    <xf numFmtId="164" fontId="2" fillId="0" borderId="3" xfId="0" applyFont="1" applyFill="1" applyBorder="1" applyAlignment="1">
      <alignment horizontal="center" vertical="top" wrapText="1"/>
    </xf>
    <xf numFmtId="165" fontId="2" fillId="0" borderId="3" xfId="0" applyNumberFormat="1" applyFont="1" applyFill="1" applyBorder="1" applyAlignment="1">
      <alignment horizontal="center" vertical="top" wrapText="1"/>
    </xf>
    <xf numFmtId="164" fontId="2" fillId="0" borderId="3" xfId="0" applyFont="1" applyBorder="1" applyAlignment="1">
      <alignment horizontal="center" vertical="top" wrapText="1"/>
    </xf>
    <xf numFmtId="165" fontId="2" fillId="0" borderId="3" xfId="0" applyNumberFormat="1" applyFont="1" applyFill="1" applyBorder="1" applyAlignment="1">
      <alignment horizontal="center" wrapText="1"/>
    </xf>
    <xf numFmtId="164" fontId="2" fillId="0" borderId="3" xfId="0" applyFont="1" applyFill="1" applyBorder="1" applyAlignment="1">
      <alignment horizontal="center" wrapText="1"/>
    </xf>
    <xf numFmtId="165" fontId="2" fillId="0" borderId="3" xfId="0" applyNumberFormat="1" applyFont="1" applyFill="1" applyBorder="1" applyAlignment="1">
      <alignment horizontal="center" wrapText="1" shrinkToFit="1"/>
    </xf>
    <xf numFmtId="164" fontId="21" fillId="0" borderId="3" xfId="0" applyFont="1" applyFill="1" applyBorder="1" applyAlignment="1">
      <alignment horizontal="left" wrapText="1"/>
    </xf>
    <xf numFmtId="164" fontId="18" fillId="0" borderId="3" xfId="0" applyFont="1" applyFill="1" applyBorder="1" applyAlignment="1">
      <alignment horizontal="center" wrapText="1"/>
    </xf>
    <xf numFmtId="164" fontId="2" fillId="0" borderId="0" xfId="0" applyFont="1" applyFill="1" applyBorder="1" applyAlignment="1">
      <alignment horizontal="left" vertical="top" wrapText="1"/>
    </xf>
    <xf numFmtId="165" fontId="2" fillId="0" borderId="5" xfId="0" applyNumberFormat="1" applyFont="1" applyFill="1" applyBorder="1" applyAlignment="1">
      <alignment horizontal="left" vertical="top" wrapText="1"/>
    </xf>
    <xf numFmtId="164" fontId="2" fillId="0" borderId="5" xfId="0" applyFont="1" applyFill="1" applyBorder="1" applyAlignment="1">
      <alignment horizontal="left" vertical="top" wrapText="1"/>
    </xf>
    <xf numFmtId="164" fontId="14" fillId="0" borderId="5" xfId="0" applyFont="1" applyFill="1" applyBorder="1" applyAlignment="1">
      <alignment horizontal="left" vertical="top" wrapText="1"/>
    </xf>
    <xf numFmtId="164" fontId="2" fillId="0" borderId="0" xfId="0" applyFont="1" applyFill="1" applyAlignment="1">
      <alignment vertical="top" wrapText="1"/>
    </xf>
    <xf numFmtId="164" fontId="2" fillId="0" borderId="5" xfId="0" applyFont="1" applyFill="1" applyBorder="1" applyAlignment="1">
      <alignment horizontal="justify" vertical="top" wrapText="1"/>
    </xf>
    <xf numFmtId="164" fontId="2" fillId="0" borderId="0" xfId="0" applyFont="1" applyFill="1" applyBorder="1" applyAlignment="1">
      <alignment horizontal="justify" vertical="top" wrapText="1"/>
    </xf>
    <xf numFmtId="164" fontId="2" fillId="0" borderId="2" xfId="0" applyFont="1" applyFill="1" applyBorder="1" applyAlignment="1">
      <alignment horizontal="right" vertical="top" wrapText="1"/>
    </xf>
    <xf numFmtId="164" fontId="2" fillId="0" borderId="0" xfId="0" applyFont="1" applyFill="1" applyAlignment="1">
      <alignment horizontal="left" vertical="top" wrapText="1"/>
    </xf>
    <xf numFmtId="164" fontId="2" fillId="0" borderId="2" xfId="0" applyFont="1" applyFill="1" applyBorder="1" applyAlignment="1">
      <alignment horizontal="left" vertical="top" wrapText="1"/>
    </xf>
    <xf numFmtId="164" fontId="2" fillId="0" borderId="0" xfId="0" applyFont="1" applyAlignment="1">
      <alignment wrapText="1"/>
    </xf>
    <xf numFmtId="164" fontId="2" fillId="0" borderId="0" xfId="0" applyFont="1" applyFill="1" applyBorder="1" applyAlignment="1">
      <alignment horizontal="center" vertical="top" wrapText="1"/>
    </xf>
    <xf numFmtId="164" fontId="2" fillId="0" borderId="3" xfId="0" applyFont="1" applyFill="1" applyBorder="1" applyAlignment="1">
      <alignment horizontal="center" vertical="top" wrapText="1"/>
    </xf>
    <xf numFmtId="165" fontId="2" fillId="0" borderId="3" xfId="0" applyNumberFormat="1" applyFont="1" applyFill="1" applyBorder="1" applyAlignment="1">
      <alignment horizontal="center" vertical="top" wrapText="1"/>
    </xf>
    <xf numFmtId="164" fontId="18" fillId="0" borderId="3" xfId="0" applyFont="1" applyFill="1" applyBorder="1" applyAlignment="1">
      <alignment horizontal="center" vertical="top" wrapText="1"/>
    </xf>
    <xf numFmtId="164" fontId="24" fillId="0" borderId="3" xfId="0" applyFont="1" applyFill="1" applyBorder="1" applyAlignment="1">
      <alignment horizontal="center" vertical="top" wrapText="1"/>
    </xf>
    <xf numFmtId="165" fontId="18" fillId="0" borderId="3" xfId="0" applyNumberFormat="1" applyFont="1" applyFill="1" applyBorder="1" applyAlignment="1">
      <alignment horizontal="center" vertical="top" wrapText="1"/>
    </xf>
    <xf numFmtId="164" fontId="18" fillId="0" borderId="3" xfId="0" applyFont="1" applyBorder="1" applyAlignment="1">
      <alignment horizontal="center" vertical="top" wrapText="1"/>
    </xf>
    <xf numFmtId="164" fontId="12" fillId="0" borderId="3" xfId="0" applyFont="1" applyFill="1" applyBorder="1" applyAlignment="1">
      <alignment horizontal="left" wrapText="1"/>
    </xf>
    <xf numFmtId="165" fontId="2" fillId="0" borderId="3" xfId="0" applyNumberFormat="1" applyFont="1" applyFill="1" applyBorder="1" applyAlignment="1">
      <alignment horizontal="center" wrapText="1"/>
    </xf>
    <xf numFmtId="164" fontId="2" fillId="0" borderId="3" xfId="0" applyFont="1" applyFill="1" applyBorder="1" applyAlignment="1">
      <alignment horizontal="center" wrapText="1"/>
    </xf>
    <xf numFmtId="168" fontId="20" fillId="0" borderId="3" xfId="0" applyNumberFormat="1" applyFont="1" applyFill="1" applyBorder="1" applyAlignment="1">
      <alignment horizontal="center" wrapText="1"/>
    </xf>
    <xf numFmtId="168" fontId="20" fillId="0" borderId="3" xfId="0" applyNumberFormat="1" applyFont="1" applyBorder="1" applyAlignment="1">
      <alignment horizontal="center" wrapText="1"/>
    </xf>
    <xf numFmtId="168" fontId="12" fillId="0" borderId="3" xfId="0" applyNumberFormat="1" applyFont="1" applyBorder="1" applyAlignment="1">
      <alignment horizontal="center" wrapText="1"/>
    </xf>
    <xf numFmtId="164" fontId="2" fillId="0" borderId="3" xfId="0" applyFont="1" applyFill="1" applyBorder="1" applyAlignment="1">
      <alignment horizontal="left" wrapText="1"/>
    </xf>
    <xf numFmtId="168" fontId="18" fillId="0" borderId="3" xfId="0" applyNumberFormat="1" applyFont="1" applyFill="1" applyBorder="1" applyAlignment="1">
      <alignment horizontal="center" wrapText="1"/>
    </xf>
    <xf numFmtId="168" fontId="2" fillId="0" borderId="3" xfId="0" applyNumberFormat="1" applyFont="1" applyFill="1" applyBorder="1" applyAlignment="1">
      <alignment horizontal="center" wrapText="1"/>
    </xf>
    <xf numFmtId="165" fontId="12" fillId="0" borderId="3" xfId="0" applyNumberFormat="1" applyFont="1" applyFill="1" applyBorder="1" applyAlignment="1">
      <alignment horizontal="center" wrapText="1"/>
    </xf>
    <xf numFmtId="164" fontId="12" fillId="0" borderId="3" xfId="0" applyFont="1" applyFill="1" applyBorder="1" applyAlignment="1">
      <alignment horizontal="center" wrapText="1"/>
    </xf>
    <xf numFmtId="168" fontId="12" fillId="0" borderId="3" xfId="0" applyNumberFormat="1" applyFont="1" applyFill="1" applyBorder="1" applyAlignment="1">
      <alignment horizontal="center" wrapText="1"/>
    </xf>
    <xf numFmtId="164" fontId="2" fillId="0" borderId="3" xfId="0" applyFont="1" applyFill="1" applyBorder="1" applyAlignment="1">
      <alignment horizontal="left" wrapText="1" shrinkToFit="1"/>
    </xf>
    <xf numFmtId="165" fontId="2" fillId="0" borderId="3" xfId="0" applyNumberFormat="1" applyFont="1" applyFill="1" applyBorder="1" applyAlignment="1">
      <alignment horizontal="center" wrapText="1" shrinkToFit="1"/>
    </xf>
    <xf numFmtId="168" fontId="2" fillId="0" borderId="3" xfId="0" applyNumberFormat="1" applyFont="1" applyBorder="1" applyAlignment="1">
      <alignment horizontal="center" wrapText="1"/>
    </xf>
    <xf numFmtId="164" fontId="18" fillId="0" borderId="3" xfId="0" applyFont="1" applyFill="1" applyBorder="1" applyAlignment="1">
      <alignment horizontal="left" wrapText="1"/>
    </xf>
    <xf numFmtId="164" fontId="18" fillId="0" borderId="3" xfId="0" applyFont="1" applyFill="1" applyBorder="1" applyAlignment="1">
      <alignment horizontal="center" wrapText="1"/>
    </xf>
    <xf numFmtId="164" fontId="2" fillId="0" borderId="7" xfId="0" applyFont="1" applyFill="1" applyBorder="1" applyAlignment="1">
      <alignment horizontal="left" vertical="top" wrapText="1"/>
    </xf>
    <xf numFmtId="164" fontId="12" fillId="2" borderId="3" xfId="0" applyFont="1" applyFill="1" applyBorder="1" applyAlignment="1">
      <alignment horizontal="left" wrapText="1"/>
    </xf>
    <xf numFmtId="168" fontId="18" fillId="0" borderId="3" xfId="0" applyNumberFormat="1" applyFont="1" applyBorder="1" applyAlignment="1">
      <alignment horizontal="center" wrapText="1"/>
    </xf>
    <xf numFmtId="164" fontId="6" fillId="0" borderId="0" xfId="0" applyFont="1" applyAlignment="1">
      <alignment vertical="top" wrapText="1"/>
    </xf>
    <xf numFmtId="165" fontId="14" fillId="0" borderId="5" xfId="0" applyNumberFormat="1" applyFont="1" applyFill="1" applyBorder="1" applyAlignment="1">
      <alignment horizontal="left" vertical="top" wrapText="1"/>
    </xf>
    <xf numFmtId="164" fontId="14" fillId="0" borderId="5" xfId="0" applyFont="1" applyFill="1" applyBorder="1" applyAlignment="1">
      <alignment horizontal="left" vertical="top" wrapText="1"/>
    </xf>
    <xf numFmtId="164" fontId="14" fillId="0" borderId="0" xfId="0" applyFont="1" applyFill="1" applyBorder="1" applyAlignment="1">
      <alignment vertical="top" wrapText="1"/>
    </xf>
    <xf numFmtId="164" fontId="2" fillId="0" borderId="0" xfId="0" applyFont="1" applyFill="1" applyBorder="1" applyAlignment="1">
      <alignment horizontal="left" wrapText="1"/>
    </xf>
    <xf numFmtId="164" fontId="2" fillId="0" borderId="1" xfId="0" applyFont="1" applyFill="1" applyBorder="1" applyAlignment="1">
      <alignment vertical="top" wrapText="1"/>
    </xf>
    <xf numFmtId="164" fontId="2" fillId="0" borderId="1" xfId="0" applyFont="1" applyBorder="1" applyAlignment="1">
      <alignment wrapText="1"/>
    </xf>
    <xf numFmtId="164" fontId="2" fillId="0" borderId="0" xfId="0" applyFont="1" applyBorder="1" applyAlignment="1">
      <alignment horizontal="right" vertical="top" wrapText="1"/>
    </xf>
    <xf numFmtId="164" fontId="0" fillId="0" borderId="2" xfId="0" applyBorder="1" applyAlignment="1">
      <alignment/>
    </xf>
    <xf numFmtId="164" fontId="2" fillId="0" borderId="2" xfId="0" applyFont="1" applyBorder="1" applyAlignment="1">
      <alignment vertical="top" wrapText="1"/>
    </xf>
    <xf numFmtId="164" fontId="2" fillId="0" borderId="2" xfId="0" applyFont="1" applyBorder="1" applyAlignment="1">
      <alignment horizontal="right" vertical="top" wrapText="1"/>
    </xf>
    <xf numFmtId="164" fontId="2" fillId="0" borderId="0" xfId="0" applyFont="1" applyAlignment="1">
      <alignment/>
    </xf>
    <xf numFmtId="164" fontId="14" fillId="0" borderId="1" xfId="0" applyFont="1" applyFill="1" applyBorder="1" applyAlignment="1">
      <alignment vertical="top" wrapText="1"/>
    </xf>
    <xf numFmtId="164" fontId="12" fillId="0" borderId="1" xfId="0" applyFont="1" applyFill="1" applyBorder="1" applyAlignment="1">
      <alignment vertical="top" wrapText="1"/>
    </xf>
    <xf numFmtId="164" fontId="18" fillId="0" borderId="3" xfId="0" applyFont="1" applyFill="1" applyBorder="1" applyAlignment="1">
      <alignment horizontal="center" vertical="top" wrapText="1"/>
    </xf>
    <xf numFmtId="164" fontId="24" fillId="0" borderId="3" xfId="0" applyFont="1" applyFill="1" applyBorder="1" applyAlignment="1">
      <alignment horizontal="center" vertical="top" wrapText="1"/>
    </xf>
    <xf numFmtId="165" fontId="18" fillId="0" borderId="3" xfId="0" applyNumberFormat="1" applyFont="1" applyFill="1" applyBorder="1" applyAlignment="1">
      <alignment horizontal="center" vertical="top" wrapText="1"/>
    </xf>
    <xf numFmtId="164" fontId="18" fillId="0" borderId="3" xfId="0" applyFont="1" applyBorder="1" applyAlignment="1">
      <alignment horizontal="center" vertical="top" wrapText="1"/>
    </xf>
    <xf numFmtId="164" fontId="16" fillId="0" borderId="3" xfId="0" applyFont="1" applyFill="1" applyBorder="1" applyAlignment="1">
      <alignment horizontal="left" vertical="top" wrapText="1"/>
    </xf>
    <xf numFmtId="164" fontId="12" fillId="0" borderId="3" xfId="0" applyFont="1" applyFill="1" applyBorder="1" applyAlignment="1">
      <alignment horizontal="left" wrapText="1"/>
    </xf>
    <xf numFmtId="168" fontId="20" fillId="0" borderId="3" xfId="0" applyNumberFormat="1" applyFont="1" applyFill="1" applyBorder="1" applyAlignment="1">
      <alignment horizontal="center" wrapText="1"/>
    </xf>
    <xf numFmtId="168" fontId="12" fillId="0" borderId="3" xfId="0" applyNumberFormat="1" applyFont="1" applyBorder="1" applyAlignment="1">
      <alignment horizontal="center" wrapText="1"/>
    </xf>
    <xf numFmtId="164" fontId="2" fillId="0" borderId="3" xfId="0" applyFont="1" applyFill="1" applyBorder="1" applyAlignment="1">
      <alignment horizontal="left" wrapText="1"/>
    </xf>
    <xf numFmtId="168" fontId="2" fillId="0" borderId="3" xfId="0" applyNumberFormat="1" applyFont="1" applyFill="1" applyBorder="1" applyAlignment="1">
      <alignment horizontal="center" wrapText="1"/>
    </xf>
    <xf numFmtId="165" fontId="12" fillId="0" borderId="3" xfId="0" applyNumberFormat="1" applyFont="1" applyFill="1" applyBorder="1" applyAlignment="1">
      <alignment horizontal="center" wrapText="1"/>
    </xf>
    <xf numFmtId="164" fontId="12" fillId="0" borderId="3" xfId="0" applyFont="1" applyFill="1" applyBorder="1" applyAlignment="1">
      <alignment horizontal="center" wrapText="1"/>
    </xf>
    <xf numFmtId="168" fontId="12" fillId="0" borderId="3" xfId="0" applyNumberFormat="1" applyFont="1" applyFill="1" applyBorder="1" applyAlignment="1">
      <alignment horizontal="center" wrapText="1"/>
    </xf>
    <xf numFmtId="164" fontId="14" fillId="0" borderId="3" xfId="0" applyFont="1" applyFill="1" applyBorder="1" applyAlignment="1">
      <alignment horizontal="left" vertical="top" wrapText="1" shrinkToFit="1"/>
    </xf>
    <xf numFmtId="164" fontId="2" fillId="0" borderId="3" xfId="0" applyFont="1" applyFill="1" applyBorder="1" applyAlignment="1">
      <alignment horizontal="left" wrapText="1" shrinkToFit="1"/>
    </xf>
    <xf numFmtId="168" fontId="2" fillId="0" borderId="3" xfId="0" applyNumberFormat="1" applyFont="1" applyBorder="1" applyAlignment="1">
      <alignment horizontal="center" wrapText="1"/>
    </xf>
    <xf numFmtId="164" fontId="14" fillId="0" borderId="3" xfId="0" applyFont="1" applyFill="1" applyBorder="1" applyAlignment="1">
      <alignment vertical="top" wrapText="1"/>
    </xf>
    <xf numFmtId="164" fontId="0" fillId="0" borderId="0" xfId="0" applyAlignment="1">
      <alignment horizontal="center"/>
    </xf>
    <xf numFmtId="164" fontId="12" fillId="2" borderId="3" xfId="0" applyFont="1" applyFill="1" applyBorder="1" applyAlignment="1">
      <alignment horizontal="left" wrapText="1"/>
    </xf>
    <xf numFmtId="168" fontId="18" fillId="0" borderId="3" xfId="0" applyNumberFormat="1" applyFont="1" applyFill="1" applyBorder="1" applyAlignment="1">
      <alignment horizontal="center" wrapText="1"/>
    </xf>
    <xf numFmtId="164" fontId="2" fillId="0" borderId="0" xfId="0" applyFont="1" applyBorder="1" applyAlignment="1">
      <alignment horizontal="left" vertical="top" wrapText="1"/>
    </xf>
    <xf numFmtId="164" fontId="2" fillId="0" borderId="2" xfId="0" applyFont="1" applyFill="1" applyBorder="1" applyAlignment="1">
      <alignment wrapText="1"/>
    </xf>
    <xf numFmtId="164" fontId="2" fillId="0" borderId="2" xfId="0" applyFont="1" applyBorder="1" applyAlignment="1">
      <alignment wrapText="1"/>
    </xf>
    <xf numFmtId="164" fontId="23" fillId="0" borderId="3" xfId="0" applyFont="1" applyFill="1" applyBorder="1" applyAlignment="1">
      <alignment horizontal="center" vertical="top" wrapText="1"/>
    </xf>
    <xf numFmtId="164" fontId="21" fillId="0" borderId="3" xfId="0" applyFont="1" applyBorder="1" applyAlignment="1">
      <alignment horizontal="center" vertical="top" wrapText="1"/>
    </xf>
    <xf numFmtId="168" fontId="16" fillId="0" borderId="3" xfId="0" applyNumberFormat="1" applyFont="1" applyBorder="1" applyAlignment="1">
      <alignment horizontal="center" wrapText="1"/>
    </xf>
    <xf numFmtId="168" fontId="14" fillId="0" borderId="3" xfId="0" applyNumberFormat="1" applyFont="1" applyFill="1" applyBorder="1" applyAlignment="1">
      <alignment horizontal="center" wrapText="1"/>
    </xf>
    <xf numFmtId="168" fontId="16" fillId="0" borderId="3" xfId="0" applyNumberFormat="1" applyFont="1" applyFill="1" applyBorder="1" applyAlignment="1">
      <alignment horizontal="center" wrapText="1"/>
    </xf>
    <xf numFmtId="168" fontId="14" fillId="0" borderId="3" xfId="0" applyNumberFormat="1" applyFont="1" applyBorder="1" applyAlignment="1">
      <alignment horizontal="center" wrapText="1"/>
    </xf>
    <xf numFmtId="164" fontId="2" fillId="0" borderId="3" xfId="0" applyFont="1" applyFill="1" applyBorder="1" applyAlignment="1" applyProtection="1">
      <alignment horizontal="left" wrapText="1"/>
      <protection locked="0"/>
    </xf>
    <xf numFmtId="164" fontId="2" fillId="0" borderId="6" xfId="0" applyFont="1" applyFill="1" applyBorder="1" applyAlignment="1">
      <alignment horizontal="left" vertical="top" wrapText="1"/>
    </xf>
    <xf numFmtId="164" fontId="2" fillId="0" borderId="3" xfId="0" applyFont="1" applyBorder="1" applyAlignment="1">
      <alignment horizontal="center"/>
    </xf>
    <xf numFmtId="164" fontId="14" fillId="0" borderId="0" xfId="0" applyFont="1" applyFill="1" applyBorder="1" applyAlignment="1">
      <alignment horizontal="right" wrapText="1"/>
    </xf>
    <xf numFmtId="164" fontId="2" fillId="0" borderId="2" xfId="0" applyFont="1" applyFill="1" applyBorder="1" applyAlignment="1">
      <alignment horizontal="right" wrapText="1"/>
    </xf>
    <xf numFmtId="164" fontId="6" fillId="0" borderId="0" xfId="0" applyFont="1" applyAlignment="1">
      <alignment horizontal="center" vertical="top" wrapText="1"/>
    </xf>
    <xf numFmtId="165" fontId="2" fillId="0" borderId="3" xfId="0" applyNumberFormat="1" applyFont="1" applyBorder="1" applyAlignment="1">
      <alignment horizontal="center" vertical="top" wrapText="1"/>
    </xf>
    <xf numFmtId="164" fontId="18" fillId="0" borderId="3" xfId="0" applyFont="1" applyBorder="1" applyAlignment="1">
      <alignment horizontal="center" wrapText="1"/>
    </xf>
    <xf numFmtId="166" fontId="18" fillId="0" borderId="3" xfId="0" applyNumberFormat="1" applyFont="1" applyBorder="1" applyAlignment="1">
      <alignment horizontal="center" wrapText="1"/>
    </xf>
    <xf numFmtId="166" fontId="18" fillId="0" borderId="3" xfId="0" applyNumberFormat="1" applyFont="1" applyFill="1" applyBorder="1" applyAlignment="1">
      <alignment horizontal="center" wrapText="1"/>
    </xf>
    <xf numFmtId="164" fontId="2" fillId="0" borderId="3" xfId="0" applyFont="1" applyFill="1" applyBorder="1" applyAlignment="1">
      <alignment vertical="top" wrapText="1"/>
    </xf>
    <xf numFmtId="164" fontId="2" fillId="0" borderId="3" xfId="0" applyFont="1" applyBorder="1" applyAlignment="1">
      <alignment horizontal="left" vertical="top" wrapText="1"/>
    </xf>
    <xf numFmtId="164" fontId="2" fillId="0" borderId="3" xfId="0" applyFont="1" applyBorder="1" applyAlignment="1">
      <alignment vertical="top" wrapText="1"/>
    </xf>
    <xf numFmtId="167" fontId="18" fillId="0" borderId="3" xfId="0" applyNumberFormat="1" applyFont="1" applyBorder="1" applyAlignment="1">
      <alignment horizontal="center" wrapText="1"/>
    </xf>
    <xf numFmtId="164" fontId="18" fillId="0" borderId="3" xfId="0" applyFont="1" applyBorder="1" applyAlignment="1">
      <alignment horizontal="left" wrapText="1"/>
    </xf>
    <xf numFmtId="164" fontId="2" fillId="0" borderId="3" xfId="0" applyFont="1" applyBorder="1" applyAlignment="1">
      <alignment horizontal="left" wrapText="1"/>
    </xf>
    <xf numFmtId="164" fontId="18" fillId="0" borderId="3" xfId="0" applyFont="1" applyBorder="1" applyAlignment="1">
      <alignment horizontal="center" wrapText="1"/>
    </xf>
    <xf numFmtId="166" fontId="18" fillId="0" borderId="3" xfId="0" applyNumberFormat="1" applyFont="1" applyFill="1" applyBorder="1" applyAlignment="1">
      <alignment horizontal="center" wrapText="1"/>
    </xf>
    <xf numFmtId="164" fontId="2" fillId="0" borderId="0" xfId="0" applyFont="1" applyBorder="1" applyAlignment="1">
      <alignment vertical="top" wrapText="1"/>
    </xf>
    <xf numFmtId="164" fontId="2" fillId="0" borderId="0" xfId="0" applyFont="1" applyAlignment="1">
      <alignment horizontal="center" vertical="top" wrapText="1"/>
    </xf>
    <xf numFmtId="165" fontId="14" fillId="0" borderId="3" xfId="0" applyNumberFormat="1" applyFont="1" applyBorder="1" applyAlignment="1">
      <alignment horizontal="center" vertical="top" wrapText="1"/>
    </xf>
    <xf numFmtId="164" fontId="14" fillId="0" borderId="3" xfId="0" applyFont="1" applyBorder="1" applyAlignment="1">
      <alignment vertical="top" wrapText="1"/>
    </xf>
    <xf numFmtId="164" fontId="14" fillId="0" borderId="3" xfId="0" applyFont="1" applyBorder="1" applyAlignment="1">
      <alignment horizontal="left" vertical="top" wrapText="1"/>
    </xf>
    <xf numFmtId="164" fontId="14" fillId="0" borderId="0" xfId="0" applyFont="1" applyBorder="1" applyAlignment="1">
      <alignment horizontal="left" vertical="top" wrapText="1"/>
    </xf>
    <xf numFmtId="164" fontId="14" fillId="0" borderId="0" xfId="0" applyFont="1" applyBorder="1" applyAlignment="1">
      <alignment horizontal="center" vertical="top" wrapText="1"/>
    </xf>
    <xf numFmtId="164" fontId="14" fillId="0" borderId="0" xfId="0" applyFont="1" applyBorder="1" applyAlignment="1">
      <alignment vertical="top" wrapText="1"/>
    </xf>
    <xf numFmtId="164" fontId="14" fillId="0" borderId="0" xfId="0" applyFont="1" applyFill="1" applyBorder="1" applyAlignment="1">
      <alignment horizontal="left" wrapText="1"/>
    </xf>
    <xf numFmtId="164" fontId="14" fillId="0" borderId="0" xfId="0" applyFont="1" applyAlignment="1">
      <alignment horizontal="center" vertical="top" wrapText="1"/>
    </xf>
    <xf numFmtId="164" fontId="9" fillId="0" borderId="0" xfId="0" applyFont="1" applyFill="1" applyBorder="1" applyAlignment="1">
      <alignment horizontal="center" vertical="top" wrapText="1"/>
    </xf>
    <xf numFmtId="164" fontId="9" fillId="0" borderId="1" xfId="0" applyFont="1" applyFill="1" applyBorder="1" applyAlignment="1">
      <alignment horizontal="center" vertical="top" wrapText="1"/>
    </xf>
    <xf numFmtId="164" fontId="10" fillId="0" borderId="3" xfId="0" applyFont="1" applyFill="1" applyBorder="1" applyAlignment="1">
      <alignment horizontal="center" vertical="top" wrapText="1"/>
    </xf>
    <xf numFmtId="164" fontId="10" fillId="0" borderId="3" xfId="0" applyFont="1" applyBorder="1" applyAlignment="1">
      <alignment horizontal="center" vertical="top" wrapText="1"/>
    </xf>
    <xf numFmtId="164" fontId="10" fillId="0" borderId="3" xfId="0" applyFont="1" applyFill="1" applyBorder="1" applyAlignment="1">
      <alignment vertical="top" wrapText="1"/>
    </xf>
    <xf numFmtId="165" fontId="10" fillId="0" borderId="3" xfId="0" applyNumberFormat="1" applyFont="1" applyBorder="1" applyAlignment="1">
      <alignment horizontal="center" vertical="top" wrapText="1"/>
    </xf>
    <xf numFmtId="164" fontId="10" fillId="0" borderId="3" xfId="0" applyFont="1" applyBorder="1" applyAlignment="1">
      <alignment vertical="top" wrapText="1"/>
    </xf>
    <xf numFmtId="164" fontId="10" fillId="0" borderId="3" xfId="0" applyFont="1" applyBorder="1" applyAlignment="1">
      <alignment horizontal="left" vertical="top" wrapText="1"/>
    </xf>
    <xf numFmtId="164" fontId="10" fillId="0" borderId="0" xfId="0" applyFont="1" applyBorder="1" applyAlignment="1">
      <alignment horizontal="left" vertical="top" wrapText="1"/>
    </xf>
    <xf numFmtId="164" fontId="10" fillId="0" borderId="0" xfId="0" applyFont="1" applyBorder="1" applyAlignment="1">
      <alignment horizontal="center" vertical="top" wrapText="1"/>
    </xf>
    <xf numFmtId="164" fontId="10" fillId="0" borderId="0" xfId="0" applyFont="1" applyBorder="1" applyAlignment="1">
      <alignment vertical="top" wrapText="1"/>
    </xf>
    <xf numFmtId="164" fontId="10" fillId="0" borderId="0" xfId="0" applyFont="1" applyFill="1" applyBorder="1" applyAlignment="1">
      <alignment horizontal="left" vertical="top" wrapText="1"/>
    </xf>
    <xf numFmtId="164" fontId="5" fillId="0" borderId="2" xfId="0" applyFont="1" applyFill="1" applyBorder="1" applyAlignment="1">
      <alignment vertical="top" wrapText="1"/>
    </xf>
    <xf numFmtId="164" fontId="10" fillId="0" borderId="0" xfId="0" applyFont="1" applyFill="1" applyAlignment="1">
      <alignment horizontal="center" vertical="top" wrapText="1"/>
    </xf>
    <xf numFmtId="164" fontId="5" fillId="0" borderId="0" xfId="0" applyFont="1" applyFill="1" applyBorder="1" applyAlignment="1">
      <alignment horizontal="center" vertical="top" wrapText="1"/>
    </xf>
    <xf numFmtId="164" fontId="5" fillId="0" borderId="1" xfId="0" applyFont="1" applyFill="1" applyBorder="1" applyAlignment="1">
      <alignment vertical="top" wrapText="1"/>
    </xf>
    <xf numFmtId="164" fontId="5" fillId="0" borderId="0" xfId="0" applyFont="1" applyFill="1" applyAlignment="1">
      <alignment horizontal="center" vertical="top" wrapText="1"/>
    </xf>
    <xf numFmtId="164" fontId="5" fillId="0" borderId="2" xfId="0" applyFont="1" applyFill="1" applyBorder="1" applyAlignment="1">
      <alignment horizontal="right" vertical="top" wrapText="1"/>
    </xf>
    <xf numFmtId="164" fontId="10" fillId="0" borderId="0" xfId="0" applyFont="1" applyFill="1" applyAlignment="1">
      <alignment vertical="top" wrapText="1"/>
    </xf>
    <xf numFmtId="164" fontId="10" fillId="0" borderId="0" xfId="0" applyFont="1" applyFill="1" applyBorder="1" applyAlignment="1">
      <alignment horizontal="left" wrapText="1"/>
    </xf>
    <xf numFmtId="164" fontId="10" fillId="0" borderId="0" xfId="0" applyFont="1" applyAlignment="1">
      <alignment wrapText="1"/>
    </xf>
    <xf numFmtId="164" fontId="14" fillId="0" borderId="8" xfId="0" applyFont="1" applyFill="1" applyBorder="1" applyAlignment="1">
      <alignment horizontal="center" vertical="top" wrapText="1"/>
    </xf>
    <xf numFmtId="164" fontId="14" fillId="0" borderId="0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zoomScale="88" zoomScaleNormal="88" workbookViewId="0" topLeftCell="A13">
      <selection activeCell="D22" sqref="D22"/>
    </sheetView>
  </sheetViews>
  <sheetFormatPr defaultColWidth="9.00390625" defaultRowHeight="12.75" outlineLevelRow="1"/>
  <cols>
    <col min="1" max="1" width="10.625" style="1" customWidth="1"/>
    <col min="2" max="2" width="13.125" style="1" customWidth="1"/>
    <col min="3" max="3" width="16.875" style="1" customWidth="1"/>
    <col min="4" max="4" width="29.125" style="2" customWidth="1"/>
    <col min="5" max="5" width="12.00390625" style="1" customWidth="1"/>
    <col min="6" max="6" width="12.875" style="1" customWidth="1"/>
    <col min="7" max="7" width="11.375" style="1" customWidth="1"/>
    <col min="8" max="8" width="14.875" style="1" customWidth="1"/>
    <col min="9" max="9" width="9.125" style="1" customWidth="1"/>
    <col min="10" max="10" width="15.875" style="1" customWidth="1"/>
    <col min="11" max="11" width="12.00390625" style="1" customWidth="1"/>
    <col min="12" max="12" width="14.75390625" style="1" customWidth="1"/>
    <col min="13" max="16384" width="9.125" style="1" customWidth="1"/>
  </cols>
  <sheetData>
    <row r="1" spans="5:12" ht="50.25" customHeight="1">
      <c r="E1" s="3"/>
      <c r="F1" s="3"/>
      <c r="G1" s="3"/>
      <c r="H1" s="4" t="s">
        <v>0</v>
      </c>
      <c r="I1" s="4"/>
      <c r="J1" s="4"/>
      <c r="K1" s="4"/>
      <c r="L1" s="4"/>
    </row>
    <row r="2" spans="5:12" ht="12.75" customHeight="1">
      <c r="E2" s="4"/>
      <c r="F2" s="4"/>
      <c r="G2" s="4"/>
      <c r="I2" s="4"/>
      <c r="J2" s="4"/>
      <c r="K2" s="4"/>
      <c r="L2" s="4"/>
    </row>
    <row r="3" spans="2:12" ht="21" customHeight="1">
      <c r="B3" s="5"/>
      <c r="C3" s="5"/>
      <c r="F3" s="6" t="s">
        <v>1</v>
      </c>
      <c r="G3" s="6"/>
      <c r="H3" s="6"/>
      <c r="I3" s="6"/>
      <c r="J3" s="6"/>
      <c r="K3" s="6"/>
      <c r="L3" s="6"/>
    </row>
    <row r="4" spans="2:12" ht="34.5" customHeight="1">
      <c r="B4" s="5"/>
      <c r="C4" s="5"/>
      <c r="E4" s="7" t="s">
        <v>2</v>
      </c>
      <c r="F4" s="7"/>
      <c r="G4" s="7"/>
      <c r="H4" s="7"/>
      <c r="I4" s="7"/>
      <c r="J4" s="7"/>
      <c r="K4" s="7"/>
      <c r="L4" s="7"/>
    </row>
    <row r="5" spans="2:12" ht="13.5" customHeight="1">
      <c r="B5" s="5"/>
      <c r="C5" s="5"/>
      <c r="E5" s="8" t="s">
        <v>3</v>
      </c>
      <c r="F5" s="8"/>
      <c r="G5" s="8"/>
      <c r="H5" s="8"/>
      <c r="I5" s="8"/>
      <c r="J5" s="8"/>
      <c r="K5" s="8"/>
      <c r="L5" s="8"/>
    </row>
    <row r="6" spans="2:12" ht="18.75" customHeight="1">
      <c r="B6" s="5"/>
      <c r="C6" s="5"/>
      <c r="E6" s="5"/>
      <c r="F6" s="5"/>
      <c r="G6" s="9"/>
      <c r="H6" s="9"/>
      <c r="I6" s="7" t="s">
        <v>4</v>
      </c>
      <c r="J6" s="7"/>
      <c r="K6" s="7"/>
      <c r="L6" s="7"/>
    </row>
    <row r="7" spans="2:12" ht="15" customHeight="1">
      <c r="B7" s="5"/>
      <c r="C7" s="5"/>
      <c r="E7" s="10"/>
      <c r="F7" s="8" t="s">
        <v>5</v>
      </c>
      <c r="G7" s="8"/>
      <c r="I7" s="8" t="s">
        <v>6</v>
      </c>
      <c r="J7" s="8"/>
      <c r="K7" s="8"/>
      <c r="L7" s="8"/>
    </row>
    <row r="8" spans="5:12" ht="21" customHeight="1">
      <c r="E8" s="11"/>
      <c r="F8" s="11"/>
      <c r="G8" s="11"/>
      <c r="I8" s="12" t="s">
        <v>7</v>
      </c>
      <c r="J8" s="12"/>
      <c r="K8" s="12"/>
      <c r="L8" s="12"/>
    </row>
    <row r="9" spans="5:7" ht="16.5" customHeight="1">
      <c r="E9" s="13"/>
      <c r="F9" s="13"/>
      <c r="G9" s="13"/>
    </row>
    <row r="10" spans="1:12" ht="18.75" customHeight="1">
      <c r="A10" s="14" t="s">
        <v>8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</row>
    <row r="11" spans="1:12" ht="18.75" customHeight="1">
      <c r="A11" s="14" t="s">
        <v>9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s="16" customFormat="1" ht="18.75" customHeight="1" outlineLevel="1">
      <c r="A12" s="15" t="s">
        <v>10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2" ht="12.75" customHeight="1">
      <c r="A13" s="17"/>
      <c r="B13" s="17"/>
      <c r="C13" s="17"/>
      <c r="D13" s="17"/>
      <c r="E13" s="17"/>
      <c r="F13" s="17"/>
      <c r="G13" s="17"/>
      <c r="H13" s="18"/>
      <c r="I13" s="18"/>
      <c r="J13" s="18"/>
      <c r="K13" s="18"/>
      <c r="L13" s="18"/>
    </row>
    <row r="14" spans="1:12" ht="16.5" customHeight="1">
      <c r="A14" s="19" t="s">
        <v>11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</row>
    <row r="15" spans="1:12" ht="16.5" customHeight="1">
      <c r="A15" s="17"/>
      <c r="B15" s="17"/>
      <c r="C15" s="17"/>
      <c r="D15" s="20"/>
      <c r="E15" s="20"/>
      <c r="F15" s="20"/>
      <c r="G15" s="20"/>
      <c r="H15" s="20"/>
      <c r="L15" s="21" t="s">
        <v>12</v>
      </c>
    </row>
    <row r="16" spans="1:12" ht="40.5" customHeight="1">
      <c r="A16" s="22" t="s">
        <v>13</v>
      </c>
      <c r="B16" s="22"/>
      <c r="C16" s="22"/>
      <c r="D16" s="23" t="s">
        <v>14</v>
      </c>
      <c r="E16" s="23"/>
      <c r="F16" s="23"/>
      <c r="G16" s="23"/>
      <c r="H16" s="23"/>
      <c r="I16" s="23"/>
      <c r="J16" s="23"/>
      <c r="K16" s="24" t="s">
        <v>15</v>
      </c>
      <c r="L16" s="25" t="s">
        <v>16</v>
      </c>
    </row>
    <row r="17" spans="1:12" ht="30" customHeight="1">
      <c r="A17" s="22" t="s">
        <v>17</v>
      </c>
      <c r="B17" s="22"/>
      <c r="C17" s="22"/>
      <c r="D17" s="26" t="s">
        <v>18</v>
      </c>
      <c r="E17" s="26"/>
      <c r="F17" s="26"/>
      <c r="G17" s="26"/>
      <c r="H17" s="26"/>
      <c r="I17" s="26"/>
      <c r="J17" s="26"/>
      <c r="K17" s="24"/>
      <c r="L17" s="25" t="s">
        <v>19</v>
      </c>
    </row>
    <row r="18" spans="1:12" ht="42" customHeight="1">
      <c r="A18" s="22" t="s">
        <v>20</v>
      </c>
      <c r="B18" s="22"/>
      <c r="C18" s="22"/>
      <c r="D18" s="27" t="s">
        <v>21</v>
      </c>
      <c r="E18" s="27"/>
      <c r="F18" s="27"/>
      <c r="G18" s="27"/>
      <c r="H18" s="27"/>
      <c r="I18" s="27"/>
      <c r="J18" s="27"/>
      <c r="K18" s="24" t="s">
        <v>22</v>
      </c>
      <c r="L18" s="28">
        <v>40880933</v>
      </c>
    </row>
    <row r="19" spans="1:12" ht="16.5" customHeight="1" hidden="1">
      <c r="A19" s="22"/>
      <c r="B19" s="22"/>
      <c r="C19" s="22"/>
      <c r="D19" s="27"/>
      <c r="E19" s="27"/>
      <c r="F19" s="27"/>
      <c r="G19" s="27"/>
      <c r="H19" s="27"/>
      <c r="I19" s="27"/>
      <c r="J19" s="27"/>
      <c r="K19" s="24"/>
      <c r="L19" s="28"/>
    </row>
    <row r="20" spans="1:12" ht="27.75" customHeight="1">
      <c r="A20" s="22" t="s">
        <v>23</v>
      </c>
      <c r="B20" s="22"/>
      <c r="C20" s="22"/>
      <c r="D20" s="27">
        <v>3715003887</v>
      </c>
      <c r="E20" s="27"/>
      <c r="F20" s="27"/>
      <c r="G20" s="27"/>
      <c r="H20" s="27"/>
      <c r="I20" s="27"/>
      <c r="J20" s="27"/>
      <c r="K20" s="24"/>
      <c r="L20" s="28"/>
    </row>
    <row r="21" spans="1:12" ht="18.75" customHeight="1">
      <c r="A21" s="22" t="s">
        <v>24</v>
      </c>
      <c r="B21" s="22"/>
      <c r="C21" s="22"/>
      <c r="D21" s="29">
        <v>371101001</v>
      </c>
      <c r="E21" s="29"/>
      <c r="F21" s="29"/>
      <c r="G21" s="29"/>
      <c r="H21" s="29"/>
      <c r="I21" s="29"/>
      <c r="J21" s="29"/>
      <c r="K21" s="30"/>
      <c r="L21" s="31"/>
    </row>
    <row r="22" spans="1:12" ht="57.75" customHeight="1">
      <c r="A22" s="22" t="s">
        <v>25</v>
      </c>
      <c r="B22" s="22"/>
      <c r="C22" s="22"/>
      <c r="D22" s="27" t="s">
        <v>26</v>
      </c>
      <c r="E22" s="27"/>
      <c r="F22" s="27"/>
      <c r="G22" s="27"/>
      <c r="H22" s="27"/>
      <c r="I22" s="27"/>
      <c r="J22" s="27"/>
      <c r="K22" s="30"/>
      <c r="L22" s="28"/>
    </row>
    <row r="23" spans="1:12" ht="16.5" customHeight="1">
      <c r="A23" s="22" t="s">
        <v>27</v>
      </c>
      <c r="B23" s="22"/>
      <c r="C23" s="22"/>
      <c r="D23" s="27" t="s">
        <v>28</v>
      </c>
      <c r="E23" s="27"/>
      <c r="F23" s="27"/>
      <c r="G23" s="27"/>
      <c r="H23" s="27"/>
      <c r="I23" s="27"/>
      <c r="J23" s="27"/>
      <c r="K23" s="30" t="s">
        <v>29</v>
      </c>
      <c r="L23" s="28">
        <v>383</v>
      </c>
    </row>
    <row r="24" spans="4:7" ht="16.5" customHeight="1">
      <c r="D24" s="32"/>
      <c r="E24" s="32"/>
      <c r="F24" s="33"/>
      <c r="G24" s="33"/>
    </row>
    <row r="25" spans="4:7" ht="16.5" customHeight="1">
      <c r="D25" s="5"/>
      <c r="E25" s="5"/>
      <c r="F25" s="34"/>
      <c r="G25" s="33"/>
    </row>
    <row r="26" spans="4:7" ht="16.5" customHeight="1">
      <c r="D26" s="5"/>
      <c r="E26" s="5"/>
      <c r="F26" s="34"/>
      <c r="G26" s="33"/>
    </row>
    <row r="27" spans="4:7" ht="16.5" customHeight="1">
      <c r="D27" s="5"/>
      <c r="E27" s="5"/>
      <c r="F27" s="34"/>
      <c r="G27" s="33"/>
    </row>
    <row r="28" spans="4:7" ht="15.75" customHeight="1">
      <c r="D28" s="5"/>
      <c r="E28" s="5"/>
      <c r="F28" s="5"/>
      <c r="G28" s="5"/>
    </row>
    <row r="29" spans="4:7" ht="15.75" customHeight="1">
      <c r="D29" s="5"/>
      <c r="E29" s="5"/>
      <c r="F29" s="5"/>
      <c r="G29" s="5"/>
    </row>
    <row r="30" spans="1:12" ht="15.75" customHeight="1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</row>
    <row r="31" spans="4:7" ht="15" customHeight="1">
      <c r="D31" s="5"/>
      <c r="E31" s="5"/>
      <c r="F31" s="5"/>
      <c r="G31" s="5"/>
    </row>
    <row r="32" spans="1:7" ht="15.75" customHeight="1">
      <c r="A32" s="36"/>
      <c r="B32" s="36"/>
      <c r="C32" s="36"/>
      <c r="D32" s="36"/>
      <c r="E32" s="36"/>
      <c r="F32" s="36"/>
      <c r="G32" s="36"/>
    </row>
    <row r="33" spans="1:7" ht="15" customHeight="1">
      <c r="A33" s="36"/>
      <c r="B33" s="36"/>
      <c r="C33" s="36"/>
      <c r="D33" s="36"/>
      <c r="E33" s="36"/>
      <c r="F33" s="36"/>
      <c r="G33" s="36"/>
    </row>
    <row r="34" spans="1:7" ht="15" customHeight="1">
      <c r="A34" s="37"/>
      <c r="B34" s="37"/>
      <c r="C34" s="37"/>
      <c r="D34" s="37"/>
      <c r="E34" s="37"/>
      <c r="F34" s="37"/>
      <c r="G34" s="37"/>
    </row>
    <row r="35" spans="1:7" ht="15" customHeight="1">
      <c r="A35" s="37"/>
      <c r="B35" s="37"/>
      <c r="C35" s="37"/>
      <c r="D35" s="37"/>
      <c r="E35" s="37"/>
      <c r="F35" s="37"/>
      <c r="G35" s="37"/>
    </row>
    <row r="36" spans="1:7" ht="15" customHeight="1">
      <c r="A36" s="37"/>
      <c r="B36" s="37"/>
      <c r="C36" s="37"/>
      <c r="D36" s="37"/>
      <c r="E36" s="37"/>
      <c r="F36" s="37"/>
      <c r="G36" s="37"/>
    </row>
    <row r="37" s="1" customFormat="1" ht="15" customHeight="1"/>
    <row r="38" s="1" customFormat="1" ht="15" customHeight="1"/>
    <row r="39" s="1" customFormat="1" ht="15" customHeight="1"/>
  </sheetData>
  <sheetProtection selectLockedCells="1" selectUnlockedCells="1"/>
  <mergeCells count="29">
    <mergeCell ref="H1:L1"/>
    <mergeCell ref="E2:G2"/>
    <mergeCell ref="I2:L2"/>
    <mergeCell ref="B3:C7"/>
    <mergeCell ref="F3:L3"/>
    <mergeCell ref="E4:L4"/>
    <mergeCell ref="E5:L5"/>
    <mergeCell ref="I6:L6"/>
    <mergeCell ref="F7:G7"/>
    <mergeCell ref="I7:L7"/>
    <mergeCell ref="I8:L8"/>
    <mergeCell ref="A10:L10"/>
    <mergeCell ref="A11:L11"/>
    <mergeCell ref="A12:L12"/>
    <mergeCell ref="A14:L14"/>
    <mergeCell ref="A16:C16"/>
    <mergeCell ref="D16:J16"/>
    <mergeCell ref="A17:C17"/>
    <mergeCell ref="D17:J17"/>
    <mergeCell ref="A18:C19"/>
    <mergeCell ref="D18:J19"/>
    <mergeCell ref="A20:C20"/>
    <mergeCell ref="D20:J20"/>
    <mergeCell ref="A21:C21"/>
    <mergeCell ref="D21:J21"/>
    <mergeCell ref="A22:C22"/>
    <mergeCell ref="D22:J22"/>
    <mergeCell ref="A23:C23"/>
    <mergeCell ref="D23:J23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zoomScale="88" zoomScaleNormal="88" workbookViewId="0" topLeftCell="A1">
      <selection activeCell="A1" sqref="A1"/>
    </sheetView>
  </sheetViews>
  <sheetFormatPr defaultColWidth="9.00390625" defaultRowHeight="12.75"/>
  <cols>
    <col min="1" max="2" width="17.00390625" style="171" customWidth="1"/>
    <col min="3" max="3" width="33.375" style="171" customWidth="1"/>
    <col min="4" max="4" width="25.625" style="219" customWidth="1"/>
    <col min="5" max="5" width="52.50390625" style="171" customWidth="1"/>
    <col min="6" max="16384" width="8.875" style="171" customWidth="1"/>
  </cols>
  <sheetData>
    <row r="1" spans="1:6" ht="22.5" customHeight="1">
      <c r="A1" s="43" t="s">
        <v>353</v>
      </c>
      <c r="B1" s="43"/>
      <c r="C1" s="43"/>
      <c r="D1" s="43"/>
      <c r="E1" s="43"/>
      <c r="F1" s="95"/>
    </row>
    <row r="2" spans="1:6" s="16" customFormat="1" ht="18" customHeight="1">
      <c r="A2" s="43" t="s">
        <v>354</v>
      </c>
      <c r="B2" s="43"/>
      <c r="C2" s="43"/>
      <c r="D2" s="43"/>
      <c r="E2" s="43"/>
      <c r="F2" s="98"/>
    </row>
    <row r="3" spans="1:6" s="16" customFormat="1" ht="18" customHeight="1">
      <c r="A3" s="103" t="s">
        <v>355</v>
      </c>
      <c r="B3" s="103"/>
      <c r="C3" s="103"/>
      <c r="D3" s="103"/>
      <c r="E3" s="103"/>
      <c r="F3" s="98"/>
    </row>
    <row r="4" spans="1:6" s="16" customFormat="1" ht="24" customHeight="1">
      <c r="A4" s="45" t="s">
        <v>38</v>
      </c>
      <c r="B4" s="45"/>
      <c r="C4" s="45"/>
      <c r="D4" s="45" t="s">
        <v>67</v>
      </c>
      <c r="E4" s="45" t="s">
        <v>39</v>
      </c>
      <c r="F4" s="98"/>
    </row>
    <row r="5" spans="1:6" s="16" customFormat="1" ht="18" customHeight="1">
      <c r="A5" s="45">
        <v>1</v>
      </c>
      <c r="B5" s="45"/>
      <c r="C5" s="45"/>
      <c r="D5" s="45">
        <v>2</v>
      </c>
      <c r="E5" s="44">
        <v>3</v>
      </c>
      <c r="F5" s="98"/>
    </row>
    <row r="6" spans="1:6" ht="15.75" customHeight="1">
      <c r="A6" s="201" t="s">
        <v>356</v>
      </c>
      <c r="B6" s="201"/>
      <c r="C6" s="201"/>
      <c r="D6" s="234" t="s">
        <v>357</v>
      </c>
      <c r="E6" s="235"/>
      <c r="F6" s="95"/>
    </row>
    <row r="7" spans="1:6" s="16" customFormat="1" ht="18" customHeight="1">
      <c r="A7" s="201" t="s">
        <v>358</v>
      </c>
      <c r="B7" s="201"/>
      <c r="C7" s="201"/>
      <c r="D7" s="234" t="s">
        <v>359</v>
      </c>
      <c r="E7" s="45"/>
      <c r="F7" s="98"/>
    </row>
    <row r="8" spans="1:6" ht="16.5" customHeight="1">
      <c r="A8" s="236" t="s">
        <v>360</v>
      </c>
      <c r="B8" s="236"/>
      <c r="C8" s="236"/>
      <c r="D8" s="234" t="s">
        <v>361</v>
      </c>
      <c r="E8" s="235"/>
      <c r="F8" s="95"/>
    </row>
    <row r="9" spans="1:6" ht="11.25" customHeight="1">
      <c r="A9" s="236"/>
      <c r="B9" s="236"/>
      <c r="C9" s="236"/>
      <c r="D9" s="234"/>
      <c r="E9" s="235"/>
      <c r="F9" s="95"/>
    </row>
    <row r="10" spans="1:6" ht="17.25" customHeight="1">
      <c r="A10" s="236" t="s">
        <v>362</v>
      </c>
      <c r="B10" s="236"/>
      <c r="C10" s="236"/>
      <c r="D10" s="234" t="s">
        <v>363</v>
      </c>
      <c r="E10" s="235"/>
      <c r="F10" s="95"/>
    </row>
    <row r="11" spans="1:6" ht="23.25" customHeight="1">
      <c r="A11" s="236"/>
      <c r="B11" s="236"/>
      <c r="C11" s="236"/>
      <c r="D11" s="44"/>
      <c r="E11" s="235"/>
      <c r="F11" s="95"/>
    </row>
    <row r="12" spans="1:6" ht="12.75">
      <c r="A12" s="237"/>
      <c r="B12" s="237"/>
      <c r="C12" s="237"/>
      <c r="D12" s="238"/>
      <c r="E12" s="239"/>
      <c r="F12" s="95"/>
    </row>
    <row r="13" spans="1:6" s="16" customFormat="1" ht="17.25" customHeight="1">
      <c r="A13" s="90" t="s">
        <v>226</v>
      </c>
      <c r="B13" s="90"/>
      <c r="C13" s="90"/>
      <c r="D13" s="90"/>
      <c r="E13" s="92" t="s">
        <v>364</v>
      </c>
      <c r="F13" s="98"/>
    </row>
    <row r="14" spans="1:6" s="16" customFormat="1" ht="15" customHeight="1">
      <c r="A14" s="90" t="s">
        <v>228</v>
      </c>
      <c r="B14" s="90"/>
      <c r="C14" s="90"/>
      <c r="D14" s="97"/>
      <c r="E14" s="94" t="s">
        <v>5</v>
      </c>
      <c r="F14" s="98"/>
    </row>
    <row r="15" spans="1:6" s="16" customFormat="1" ht="30" customHeight="1">
      <c r="A15" s="90" t="s">
        <v>229</v>
      </c>
      <c r="B15" s="90"/>
      <c r="C15" s="90"/>
      <c r="D15" s="90"/>
      <c r="E15" s="183"/>
      <c r="F15" s="98"/>
    </row>
    <row r="16" spans="1:6" s="16" customFormat="1" ht="13.5" customHeight="1">
      <c r="A16" s="97"/>
      <c r="B16" s="97"/>
      <c r="C16" s="97"/>
      <c r="D16" s="97"/>
      <c r="E16" s="97" t="s">
        <v>5</v>
      </c>
      <c r="F16" s="98"/>
    </row>
    <row r="17" spans="1:6" s="16" customFormat="1" ht="18" customHeight="1">
      <c r="A17" s="90" t="s">
        <v>230</v>
      </c>
      <c r="B17" s="90"/>
      <c r="C17" s="90"/>
      <c r="D17" s="90"/>
      <c r="E17" s="96" t="s">
        <v>231</v>
      </c>
      <c r="F17" s="98"/>
    </row>
    <row r="18" spans="1:6" s="16" customFormat="1" ht="13.5" customHeight="1">
      <c r="A18" s="98"/>
      <c r="B18" s="98"/>
      <c r="C18" s="98"/>
      <c r="D18" s="97"/>
      <c r="E18" s="97" t="s">
        <v>5</v>
      </c>
      <c r="F18" s="98"/>
    </row>
    <row r="19" spans="1:6" s="16" customFormat="1" ht="15.75" customHeight="1">
      <c r="A19" s="240" t="s">
        <v>232</v>
      </c>
      <c r="B19" s="240"/>
      <c r="C19" s="240"/>
      <c r="D19" s="240"/>
      <c r="E19" s="96" t="s">
        <v>231</v>
      </c>
      <c r="F19" s="98"/>
    </row>
    <row r="20" spans="1:6" s="16" customFormat="1" ht="24" customHeight="1">
      <c r="A20" s="240" t="s">
        <v>233</v>
      </c>
      <c r="B20" s="240"/>
      <c r="C20" s="240"/>
      <c r="D20" s="240"/>
      <c r="E20" s="97" t="s">
        <v>5</v>
      </c>
      <c r="F20" s="98"/>
    </row>
    <row r="21" spans="1:6" s="16" customFormat="1" ht="13.5" customHeight="1">
      <c r="A21" s="90" t="s">
        <v>237</v>
      </c>
      <c r="B21" s="90"/>
      <c r="C21" s="90"/>
      <c r="D21" s="97"/>
      <c r="E21" s="100"/>
      <c r="F21" s="98"/>
    </row>
    <row r="22" spans="1:6" ht="12.75">
      <c r="A22" s="95"/>
      <c r="B22" s="95"/>
      <c r="C22" s="95"/>
      <c r="D22" s="241"/>
      <c r="E22" s="95"/>
      <c r="F22" s="95"/>
    </row>
    <row r="23" spans="1:6" ht="12.75">
      <c r="A23" s="95"/>
      <c r="B23" s="95"/>
      <c r="C23" s="95"/>
      <c r="D23" s="241"/>
      <c r="E23" s="95"/>
      <c r="F23" s="95"/>
    </row>
  </sheetData>
  <sheetProtection selectLockedCells="1" selectUnlockedCells="1"/>
  <mergeCells count="18">
    <mergeCell ref="A1:E1"/>
    <mergeCell ref="A2:E2"/>
    <mergeCell ref="A3:E3"/>
    <mergeCell ref="A4:C4"/>
    <mergeCell ref="A5:C5"/>
    <mergeCell ref="A6:C6"/>
    <mergeCell ref="A7:C7"/>
    <mergeCell ref="A8:C8"/>
    <mergeCell ref="A9:C9"/>
    <mergeCell ref="A10:C10"/>
    <mergeCell ref="A11:C11"/>
    <mergeCell ref="A13:D13"/>
    <mergeCell ref="A14:C14"/>
    <mergeCell ref="A15:D15"/>
    <mergeCell ref="A17:D17"/>
    <mergeCell ref="A19:D19"/>
    <mergeCell ref="A20:D20"/>
    <mergeCell ref="A21:C21"/>
  </mergeCells>
  <printOptions/>
  <pageMargins left="0.7083333333333334" right="0.5118055555555555" top="0.5118055555555555" bottom="0.7083333333333334" header="0.5118055555555555" footer="0.5118055555555555"/>
  <pageSetup fitToHeight="1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zoomScale="88" zoomScaleNormal="88" workbookViewId="0" topLeftCell="A1">
      <selection activeCell="A1" sqref="A1"/>
    </sheetView>
  </sheetViews>
  <sheetFormatPr defaultColWidth="9.00390625" defaultRowHeight="12.75"/>
  <cols>
    <col min="1" max="2" width="17.00390625" style="171" customWidth="1"/>
    <col min="3" max="3" width="41.00390625" style="171" customWidth="1"/>
    <col min="4" max="4" width="28.50390625" style="219" customWidth="1"/>
    <col min="5" max="5" width="46.125" style="171" customWidth="1"/>
    <col min="6" max="16384" width="8.875" style="171" customWidth="1"/>
  </cols>
  <sheetData>
    <row r="1" spans="1:5" ht="16.5" customHeight="1">
      <c r="A1" s="43" t="s">
        <v>353</v>
      </c>
      <c r="B1" s="43"/>
      <c r="C1" s="43"/>
      <c r="D1" s="43"/>
      <c r="E1" s="43"/>
    </row>
    <row r="2" spans="1:5" s="16" customFormat="1" ht="13.5" customHeight="1">
      <c r="A2" s="43" t="s">
        <v>365</v>
      </c>
      <c r="B2" s="43"/>
      <c r="C2" s="43"/>
      <c r="D2" s="43"/>
      <c r="E2" s="43"/>
    </row>
    <row r="3" spans="1:5" s="16" customFormat="1" ht="18" customHeight="1">
      <c r="A3" s="103" t="s">
        <v>366</v>
      </c>
      <c r="B3" s="103"/>
      <c r="C3" s="103"/>
      <c r="D3" s="103"/>
      <c r="E3" s="103"/>
    </row>
    <row r="4" spans="1:5" s="16" customFormat="1" ht="18.75" customHeight="1">
      <c r="A4" s="45" t="s">
        <v>38</v>
      </c>
      <c r="B4" s="45"/>
      <c r="C4" s="45"/>
      <c r="D4" s="45" t="s">
        <v>67</v>
      </c>
      <c r="E4" s="45" t="s">
        <v>39</v>
      </c>
    </row>
    <row r="5" spans="1:5" s="16" customFormat="1" ht="18" customHeight="1">
      <c r="A5" s="45">
        <v>1</v>
      </c>
      <c r="B5" s="45"/>
      <c r="C5" s="45"/>
      <c r="D5" s="45">
        <v>2</v>
      </c>
      <c r="E5" s="44">
        <v>3</v>
      </c>
    </row>
    <row r="6" spans="1:5" ht="15.75" customHeight="1">
      <c r="A6" s="201" t="s">
        <v>356</v>
      </c>
      <c r="B6" s="201"/>
      <c r="C6" s="201"/>
      <c r="D6" s="234" t="s">
        <v>357</v>
      </c>
      <c r="E6" s="235"/>
    </row>
    <row r="7" spans="1:5" s="16" customFormat="1" ht="15.75" customHeight="1">
      <c r="A7" s="201" t="s">
        <v>358</v>
      </c>
      <c r="B7" s="201"/>
      <c r="C7" s="201"/>
      <c r="D7" s="234" t="s">
        <v>359</v>
      </c>
      <c r="E7" s="45"/>
    </row>
    <row r="8" spans="1:5" ht="16.5" customHeight="1">
      <c r="A8" s="236" t="s">
        <v>360</v>
      </c>
      <c r="B8" s="236"/>
      <c r="C8" s="236"/>
      <c r="D8" s="234" t="s">
        <v>361</v>
      </c>
      <c r="E8" s="235"/>
    </row>
    <row r="9" spans="1:5" ht="16.5" customHeight="1">
      <c r="A9" s="236"/>
      <c r="B9" s="236"/>
      <c r="C9" s="236"/>
      <c r="D9" s="234"/>
      <c r="E9" s="235"/>
    </row>
    <row r="10" spans="1:5" ht="15.75" customHeight="1">
      <c r="A10" s="236" t="s">
        <v>362</v>
      </c>
      <c r="B10" s="236"/>
      <c r="C10" s="236"/>
      <c r="D10" s="234" t="s">
        <v>363</v>
      </c>
      <c r="E10" s="235"/>
    </row>
    <row r="11" spans="1:5" ht="23.25" customHeight="1">
      <c r="A11" s="236"/>
      <c r="B11" s="236"/>
      <c r="C11" s="236"/>
      <c r="D11" s="44"/>
      <c r="E11" s="235"/>
    </row>
    <row r="12" spans="1:5" ht="12.75">
      <c r="A12" s="237"/>
      <c r="B12" s="237"/>
      <c r="C12" s="237"/>
      <c r="D12" s="238"/>
      <c r="E12" s="239"/>
    </row>
    <row r="13" spans="1:5" s="16" customFormat="1" ht="17.25" customHeight="1">
      <c r="A13" s="90" t="s">
        <v>226</v>
      </c>
      <c r="B13" s="90"/>
      <c r="C13" s="90"/>
      <c r="D13" s="90"/>
      <c r="E13" s="92" t="s">
        <v>364</v>
      </c>
    </row>
    <row r="14" spans="1:5" s="16" customFormat="1" ht="17.25" customHeight="1">
      <c r="A14" s="90" t="s">
        <v>228</v>
      </c>
      <c r="B14" s="90"/>
      <c r="C14" s="90"/>
      <c r="D14" s="97"/>
      <c r="E14" s="94" t="s">
        <v>5</v>
      </c>
    </row>
    <row r="15" spans="1:5" s="16" customFormat="1" ht="30" customHeight="1">
      <c r="A15" s="90" t="s">
        <v>229</v>
      </c>
      <c r="B15" s="90"/>
      <c r="C15" s="90"/>
      <c r="D15" s="90"/>
      <c r="E15" s="183"/>
    </row>
    <row r="16" spans="1:5" s="16" customFormat="1" ht="13.5" customHeight="1">
      <c r="A16" s="97"/>
      <c r="B16" s="97"/>
      <c r="C16" s="97"/>
      <c r="D16" s="97"/>
      <c r="E16" s="97" t="s">
        <v>5</v>
      </c>
    </row>
    <row r="17" spans="1:5" s="16" customFormat="1" ht="18" customHeight="1">
      <c r="A17" s="90" t="s">
        <v>230</v>
      </c>
      <c r="B17" s="90"/>
      <c r="C17" s="90"/>
      <c r="D17" s="90"/>
      <c r="E17" s="96" t="s">
        <v>231</v>
      </c>
    </row>
    <row r="18" spans="1:5" s="16" customFormat="1" ht="12.75" customHeight="1">
      <c r="A18" s="98"/>
      <c r="B18" s="98"/>
      <c r="C18" s="98"/>
      <c r="D18" s="97"/>
      <c r="E18" s="97" t="s">
        <v>5</v>
      </c>
    </row>
    <row r="19" spans="1:5" s="16" customFormat="1" ht="17.25" customHeight="1">
      <c r="A19" s="240" t="s">
        <v>232</v>
      </c>
      <c r="B19" s="240"/>
      <c r="C19" s="240"/>
      <c r="D19" s="240"/>
      <c r="E19" s="96" t="s">
        <v>231</v>
      </c>
    </row>
    <row r="20" spans="1:5" s="16" customFormat="1" ht="24" customHeight="1">
      <c r="A20" s="240" t="s">
        <v>233</v>
      </c>
      <c r="B20" s="240"/>
      <c r="C20" s="240"/>
      <c r="D20" s="240"/>
      <c r="E20" s="97" t="s">
        <v>5</v>
      </c>
    </row>
    <row r="21" spans="1:5" s="16" customFormat="1" ht="13.5" customHeight="1">
      <c r="A21" s="90" t="s">
        <v>237</v>
      </c>
      <c r="B21" s="90"/>
      <c r="C21" s="90"/>
      <c r="D21" s="97"/>
      <c r="E21" s="100"/>
    </row>
    <row r="22" spans="1:5" ht="12.75">
      <c r="A22" s="124"/>
      <c r="B22" s="124"/>
      <c r="C22" s="124"/>
      <c r="D22" s="233"/>
      <c r="E22" s="124"/>
    </row>
  </sheetData>
  <sheetProtection selectLockedCells="1" selectUnlockedCells="1"/>
  <mergeCells count="18">
    <mergeCell ref="A1:E1"/>
    <mergeCell ref="A2:E2"/>
    <mergeCell ref="A3:E3"/>
    <mergeCell ref="A4:C4"/>
    <mergeCell ref="A5:C5"/>
    <mergeCell ref="A6:C6"/>
    <mergeCell ref="A7:C7"/>
    <mergeCell ref="A8:C8"/>
    <mergeCell ref="A9:C9"/>
    <mergeCell ref="A10:C10"/>
    <mergeCell ref="A11:C11"/>
    <mergeCell ref="A13:D13"/>
    <mergeCell ref="A14:C14"/>
    <mergeCell ref="A15:D15"/>
    <mergeCell ref="A17:D17"/>
    <mergeCell ref="A19:D19"/>
    <mergeCell ref="A20:D20"/>
    <mergeCell ref="A21:C21"/>
  </mergeCells>
  <printOptions/>
  <pageMargins left="0.7083333333333334" right="0.7083333333333334" top="0.5118055555555555" bottom="0.7479166666666667" header="0.5118055555555555" footer="0.5118055555555555"/>
  <pageSetup fitToHeight="1" fitToWidth="1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zoomScale="88" zoomScaleNormal="88" workbookViewId="0" topLeftCell="A1">
      <selection activeCell="D22" sqref="D22"/>
    </sheetView>
  </sheetViews>
  <sheetFormatPr defaultColWidth="9.00390625" defaultRowHeight="12.75"/>
  <cols>
    <col min="1" max="2" width="17.00390625" style="171" customWidth="1"/>
    <col min="3" max="3" width="36.50390625" style="171" customWidth="1"/>
    <col min="4" max="4" width="41.00390625" style="219" customWidth="1"/>
    <col min="5" max="5" width="63.00390625" style="171" customWidth="1"/>
    <col min="6" max="16384" width="8.875" style="171" customWidth="1"/>
  </cols>
  <sheetData>
    <row r="1" spans="1:5" ht="22.5" customHeight="1">
      <c r="A1" s="242" t="s">
        <v>353</v>
      </c>
      <c r="B1" s="242"/>
      <c r="C1" s="242"/>
      <c r="D1" s="242"/>
      <c r="E1" s="242"/>
    </row>
    <row r="2" spans="1:5" s="16" customFormat="1" ht="18" customHeight="1">
      <c r="A2" s="242" t="s">
        <v>367</v>
      </c>
      <c r="B2" s="242"/>
      <c r="C2" s="242"/>
      <c r="D2" s="242"/>
      <c r="E2" s="242"/>
    </row>
    <row r="3" spans="1:5" s="16" customFormat="1" ht="18" customHeight="1">
      <c r="A3" s="243" t="s">
        <v>368</v>
      </c>
      <c r="B3" s="243"/>
      <c r="C3" s="243"/>
      <c r="D3" s="243"/>
      <c r="E3" s="243"/>
    </row>
    <row r="4" spans="1:5" s="16" customFormat="1" ht="15" customHeight="1">
      <c r="A4" s="244" t="s">
        <v>38</v>
      </c>
      <c r="B4" s="244"/>
      <c r="C4" s="244"/>
      <c r="D4" s="244" t="s">
        <v>67</v>
      </c>
      <c r="E4" s="244" t="s">
        <v>39</v>
      </c>
    </row>
    <row r="5" spans="1:5" s="16" customFormat="1" ht="18" customHeight="1">
      <c r="A5" s="244">
        <v>1</v>
      </c>
      <c r="B5" s="244"/>
      <c r="C5" s="244"/>
      <c r="D5" s="244">
        <v>2</v>
      </c>
      <c r="E5" s="245">
        <v>3</v>
      </c>
    </row>
    <row r="6" spans="1:5" ht="23.25" customHeight="1">
      <c r="A6" s="246" t="s">
        <v>356</v>
      </c>
      <c r="B6" s="246"/>
      <c r="C6" s="246"/>
      <c r="D6" s="247" t="s">
        <v>357</v>
      </c>
      <c r="E6" s="248"/>
    </row>
    <row r="7" spans="1:5" s="16" customFormat="1" ht="18.75" customHeight="1">
      <c r="A7" s="246" t="s">
        <v>358</v>
      </c>
      <c r="B7" s="246"/>
      <c r="C7" s="246"/>
      <c r="D7" s="247" t="s">
        <v>359</v>
      </c>
      <c r="E7" s="244"/>
    </row>
    <row r="8" spans="1:5" ht="23.25" customHeight="1">
      <c r="A8" s="249" t="s">
        <v>360</v>
      </c>
      <c r="B8" s="249"/>
      <c r="C8" s="249"/>
      <c r="D8" s="247" t="s">
        <v>361</v>
      </c>
      <c r="E8" s="248"/>
    </row>
    <row r="9" spans="1:5" ht="12.75" customHeight="1">
      <c r="A9" s="249"/>
      <c r="B9" s="249"/>
      <c r="C9" s="249"/>
      <c r="D9" s="247"/>
      <c r="E9" s="248"/>
    </row>
    <row r="10" spans="1:5" ht="24" customHeight="1">
      <c r="A10" s="249" t="s">
        <v>362</v>
      </c>
      <c r="B10" s="249"/>
      <c r="C10" s="249"/>
      <c r="D10" s="247" t="s">
        <v>363</v>
      </c>
      <c r="E10" s="248"/>
    </row>
    <row r="11" spans="1:5" ht="12.75">
      <c r="A11" s="250"/>
      <c r="B11" s="250"/>
      <c r="C11" s="250"/>
      <c r="D11" s="251"/>
      <c r="E11" s="252"/>
    </row>
    <row r="12" spans="1:5" s="16" customFormat="1" ht="17.25" customHeight="1">
      <c r="A12" s="253" t="s">
        <v>226</v>
      </c>
      <c r="B12" s="253"/>
      <c r="C12" s="253"/>
      <c r="D12" s="253"/>
      <c r="E12" s="254" t="s">
        <v>369</v>
      </c>
    </row>
    <row r="13" spans="1:5" s="16" customFormat="1" ht="20.25" customHeight="1">
      <c r="A13" s="253" t="s">
        <v>228</v>
      </c>
      <c r="B13" s="253"/>
      <c r="C13" s="253"/>
      <c r="D13" s="255"/>
      <c r="E13" s="256" t="s">
        <v>5</v>
      </c>
    </row>
    <row r="14" spans="1:5" s="16" customFormat="1" ht="21.75" customHeight="1">
      <c r="A14" s="253" t="s">
        <v>229</v>
      </c>
      <c r="B14" s="253"/>
      <c r="C14" s="253"/>
      <c r="D14" s="253"/>
      <c r="E14" s="257"/>
    </row>
    <row r="15" spans="1:5" s="16" customFormat="1" ht="18" customHeight="1">
      <c r="A15" s="255"/>
      <c r="B15" s="255"/>
      <c r="C15" s="255"/>
      <c r="D15" s="255"/>
      <c r="E15" s="258" t="s">
        <v>5</v>
      </c>
    </row>
    <row r="16" spans="1:5" s="16" customFormat="1" ht="19.5" customHeight="1">
      <c r="A16" s="253" t="s">
        <v>230</v>
      </c>
      <c r="B16" s="253"/>
      <c r="C16" s="253"/>
      <c r="D16" s="253"/>
      <c r="E16" s="259" t="s">
        <v>231</v>
      </c>
    </row>
    <row r="17" spans="1:5" s="16" customFormat="1" ht="18.75" customHeight="1">
      <c r="A17" s="260"/>
      <c r="B17" s="260"/>
      <c r="C17" s="260"/>
      <c r="D17" s="255"/>
      <c r="E17" s="258" t="s">
        <v>5</v>
      </c>
    </row>
    <row r="18" spans="1:5" s="16" customFormat="1" ht="18" customHeight="1">
      <c r="A18" s="261" t="s">
        <v>232</v>
      </c>
      <c r="B18" s="261"/>
      <c r="C18" s="261"/>
      <c r="D18" s="261"/>
      <c r="E18" s="259" t="s">
        <v>231</v>
      </c>
    </row>
    <row r="19" spans="1:5" s="16" customFormat="1" ht="18.75" customHeight="1">
      <c r="A19" s="261" t="s">
        <v>233</v>
      </c>
      <c r="B19" s="261"/>
      <c r="C19" s="261"/>
      <c r="D19" s="261"/>
      <c r="E19" s="258" t="s">
        <v>5</v>
      </c>
    </row>
    <row r="20" spans="1:5" s="16" customFormat="1" ht="12.75">
      <c r="A20" s="260"/>
      <c r="B20" s="260"/>
      <c r="C20" s="260"/>
      <c r="D20" s="255"/>
      <c r="E20" s="262"/>
    </row>
    <row r="21" spans="1:5" s="16" customFormat="1" ht="19.5" customHeight="1">
      <c r="A21" s="253" t="s">
        <v>234</v>
      </c>
      <c r="B21" s="253"/>
      <c r="C21" s="253"/>
      <c r="D21" s="255"/>
      <c r="E21" s="262"/>
    </row>
    <row r="22" spans="1:5" ht="12.75">
      <c r="A22" s="95"/>
      <c r="B22" s="95"/>
      <c r="C22" s="95"/>
      <c r="D22" s="241"/>
      <c r="E22" s="95"/>
    </row>
  </sheetData>
  <sheetProtection selectLockedCells="1" selectUnlockedCells="1"/>
  <mergeCells count="17">
    <mergeCell ref="A1:E1"/>
    <mergeCell ref="A2:E2"/>
    <mergeCell ref="A3:E3"/>
    <mergeCell ref="A4:C4"/>
    <mergeCell ref="A5:C5"/>
    <mergeCell ref="A6:C6"/>
    <mergeCell ref="A7:C7"/>
    <mergeCell ref="A8:C8"/>
    <mergeCell ref="A9:C9"/>
    <mergeCell ref="A10:C10"/>
    <mergeCell ref="A12:D12"/>
    <mergeCell ref="A13:C13"/>
    <mergeCell ref="A14:D14"/>
    <mergeCell ref="A16:D16"/>
    <mergeCell ref="A18:D18"/>
    <mergeCell ref="A19:D19"/>
    <mergeCell ref="A21:C21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zoomScale="88" zoomScaleNormal="88" workbookViewId="0" topLeftCell="A1">
      <selection activeCell="A1" sqref="A1"/>
    </sheetView>
  </sheetViews>
  <sheetFormatPr defaultColWidth="9.00390625" defaultRowHeight="12.75"/>
  <cols>
    <col min="1" max="2" width="17.00390625" style="171" customWidth="1"/>
    <col min="3" max="3" width="49.375" style="171" customWidth="1"/>
    <col min="4" max="4" width="14.75390625" style="219" customWidth="1"/>
    <col min="5" max="5" width="23.75390625" style="171" customWidth="1"/>
    <col min="6" max="16384" width="8.875" style="171" customWidth="1"/>
  </cols>
  <sheetData>
    <row r="1" spans="1:5" ht="24.75" customHeight="1">
      <c r="A1" s="43" t="s">
        <v>370</v>
      </c>
      <c r="B1" s="43"/>
      <c r="C1" s="43"/>
      <c r="D1" s="43"/>
      <c r="E1" s="43"/>
    </row>
    <row r="2" spans="1:5" s="16" customFormat="1" ht="35.25" customHeight="1">
      <c r="A2" s="263" t="s">
        <v>38</v>
      </c>
      <c r="B2" s="263"/>
      <c r="C2" s="263"/>
      <c r="D2" s="263" t="s">
        <v>67</v>
      </c>
      <c r="E2" s="45" t="s">
        <v>39</v>
      </c>
    </row>
    <row r="3" spans="1:5" s="16" customFormat="1" ht="18" customHeight="1">
      <c r="A3" s="45">
        <v>1</v>
      </c>
      <c r="B3" s="45"/>
      <c r="C3" s="45"/>
      <c r="D3" s="45">
        <v>2</v>
      </c>
      <c r="E3" s="44">
        <v>3</v>
      </c>
    </row>
    <row r="4" spans="1:5" ht="23.25" customHeight="1">
      <c r="A4" s="201" t="s">
        <v>371</v>
      </c>
      <c r="B4" s="201"/>
      <c r="C4" s="201"/>
      <c r="D4" s="234" t="s">
        <v>357</v>
      </c>
      <c r="E4" s="235"/>
    </row>
    <row r="5" spans="1:5" s="16" customFormat="1" ht="36" customHeight="1">
      <c r="A5" s="201" t="s">
        <v>372</v>
      </c>
      <c r="B5" s="201"/>
      <c r="C5" s="201"/>
      <c r="D5" s="234" t="s">
        <v>359</v>
      </c>
      <c r="E5" s="45"/>
    </row>
    <row r="6" spans="1:5" ht="12.75">
      <c r="A6" s="237"/>
      <c r="B6" s="237"/>
      <c r="C6" s="237"/>
      <c r="D6" s="238"/>
      <c r="E6" s="239"/>
    </row>
    <row r="7" spans="1:5" s="16" customFormat="1" ht="17.25" customHeight="1">
      <c r="A7" s="90" t="s">
        <v>226</v>
      </c>
      <c r="B7" s="90"/>
      <c r="C7" s="90"/>
      <c r="D7" s="96" t="s">
        <v>373</v>
      </c>
      <c r="E7" s="96"/>
    </row>
    <row r="8" spans="1:5" s="16" customFormat="1" ht="22.5" customHeight="1">
      <c r="A8" s="90" t="s">
        <v>228</v>
      </c>
      <c r="B8" s="90"/>
      <c r="C8" s="90"/>
      <c r="D8" s="97"/>
      <c r="E8" s="94" t="s">
        <v>5</v>
      </c>
    </row>
    <row r="9" spans="1:5" s="16" customFormat="1" ht="30" customHeight="1">
      <c r="A9" s="90" t="s">
        <v>229</v>
      </c>
      <c r="B9" s="90"/>
      <c r="C9" s="90"/>
      <c r="D9" s="90"/>
      <c r="E9" s="183"/>
    </row>
    <row r="10" spans="1:5" s="16" customFormat="1" ht="15.75" customHeight="1">
      <c r="A10" s="97"/>
      <c r="B10" s="97"/>
      <c r="C10" s="97"/>
      <c r="D10" s="97"/>
      <c r="E10" s="97" t="s">
        <v>5</v>
      </c>
    </row>
    <row r="11" spans="1:5" s="16" customFormat="1" ht="19.5" customHeight="1">
      <c r="A11" s="90" t="s">
        <v>230</v>
      </c>
      <c r="B11" s="90"/>
      <c r="C11" s="90"/>
      <c r="D11" s="96" t="s">
        <v>231</v>
      </c>
      <c r="E11" s="96"/>
    </row>
    <row r="12" spans="1:5" s="16" customFormat="1" ht="16.5" customHeight="1">
      <c r="A12" s="98"/>
      <c r="B12" s="98"/>
      <c r="C12" s="98"/>
      <c r="D12" s="97"/>
      <c r="E12" s="97" t="s">
        <v>5</v>
      </c>
    </row>
    <row r="13" spans="1:5" s="16" customFormat="1" ht="22.5" customHeight="1">
      <c r="A13" s="240" t="s">
        <v>232</v>
      </c>
      <c r="B13" s="240"/>
      <c r="C13" s="240"/>
      <c r="D13" s="96" t="s">
        <v>231</v>
      </c>
      <c r="E13" s="96"/>
    </row>
    <row r="14" spans="1:5" s="16" customFormat="1" ht="17.25" customHeight="1">
      <c r="A14" s="264" t="s">
        <v>233</v>
      </c>
      <c r="B14" s="264"/>
      <c r="C14" s="264"/>
      <c r="D14" s="264"/>
      <c r="E14" s="97" t="s">
        <v>5</v>
      </c>
    </row>
    <row r="15" spans="1:5" s="16" customFormat="1" ht="23.25" customHeight="1">
      <c r="A15" s="90" t="s">
        <v>237</v>
      </c>
      <c r="B15" s="90"/>
      <c r="C15" s="90"/>
      <c r="D15" s="97"/>
      <c r="E15" s="100"/>
    </row>
  </sheetData>
  <sheetProtection selectLockedCells="1" selectUnlockedCells="1"/>
  <mergeCells count="14">
    <mergeCell ref="A1:E1"/>
    <mergeCell ref="A2:C2"/>
    <mergeCell ref="A3:C3"/>
    <mergeCell ref="A4:C4"/>
    <mergeCell ref="A5:C5"/>
    <mergeCell ref="A7:C7"/>
    <mergeCell ref="D7:E7"/>
    <mergeCell ref="A8:C8"/>
    <mergeCell ref="A9:D9"/>
    <mergeCell ref="A11:C11"/>
    <mergeCell ref="D11:E11"/>
    <mergeCell ref="D13:E13"/>
    <mergeCell ref="A14:D14"/>
    <mergeCell ref="A15:C15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zoomScale="88" zoomScaleNormal="88" workbookViewId="0" topLeftCell="A1">
      <selection activeCell="A2" sqref="A2"/>
    </sheetView>
  </sheetViews>
  <sheetFormatPr defaultColWidth="9.00390625" defaultRowHeight="12.75"/>
  <cols>
    <col min="1" max="1" width="24.375" style="1" customWidth="1"/>
    <col min="2" max="2" width="20.75390625" style="1" customWidth="1"/>
    <col min="3" max="3" width="22.125" style="1" customWidth="1"/>
    <col min="4" max="4" width="19.50390625" style="2" customWidth="1"/>
    <col min="5" max="5" width="24.375" style="1" customWidth="1"/>
    <col min="6" max="6" width="26.375" style="1" customWidth="1"/>
    <col min="7" max="16384" width="9.125" style="1" customWidth="1"/>
  </cols>
  <sheetData>
    <row r="1" spans="1:6" ht="17.25" customHeight="1">
      <c r="A1" s="38" t="s">
        <v>30</v>
      </c>
      <c r="B1" s="38"/>
      <c r="C1" s="38"/>
      <c r="D1" s="38"/>
      <c r="E1" s="38"/>
      <c r="F1" s="38"/>
    </row>
    <row r="2" spans="1:6" ht="170.25" customHeight="1">
      <c r="A2" s="39" t="s">
        <v>31</v>
      </c>
      <c r="B2" s="39"/>
      <c r="C2" s="39"/>
      <c r="D2" s="39"/>
      <c r="E2" s="39"/>
      <c r="F2" s="39"/>
    </row>
    <row r="3" spans="1:6" ht="329.25" customHeight="1">
      <c r="A3" s="40" t="s">
        <v>32</v>
      </c>
      <c r="B3" s="40"/>
      <c r="C3" s="40"/>
      <c r="D3" s="40"/>
      <c r="E3" s="40"/>
      <c r="F3" s="40"/>
    </row>
    <row r="4" spans="1:6" ht="18.75" customHeight="1">
      <c r="A4" s="40"/>
      <c r="B4" s="40"/>
      <c r="C4" s="40"/>
      <c r="D4" s="40"/>
      <c r="E4" s="40"/>
      <c r="F4" s="40"/>
    </row>
    <row r="5" spans="1:6" ht="39.75" customHeight="1">
      <c r="A5" s="40" t="s">
        <v>33</v>
      </c>
      <c r="B5" s="40"/>
      <c r="C5" s="40"/>
      <c r="D5" s="40"/>
      <c r="E5" s="40"/>
      <c r="F5" s="40"/>
    </row>
    <row r="6" spans="1:6" ht="12.75" customHeight="1">
      <c r="A6" s="40"/>
      <c r="B6" s="40"/>
      <c r="C6" s="40"/>
      <c r="D6" s="40"/>
      <c r="E6" s="40"/>
      <c r="F6" s="40"/>
    </row>
    <row r="7" spans="1:6" ht="23.25" customHeight="1">
      <c r="A7" s="41" t="s">
        <v>34</v>
      </c>
      <c r="B7" s="41"/>
      <c r="C7" s="41"/>
      <c r="D7" s="41"/>
      <c r="E7" s="41"/>
      <c r="F7" s="41"/>
    </row>
    <row r="9" spans="1:6" ht="21.75" customHeight="1">
      <c r="A9" s="42" t="s">
        <v>35</v>
      </c>
      <c r="B9" s="42"/>
      <c r="C9" s="42"/>
      <c r="D9" s="42"/>
      <c r="E9" s="42"/>
      <c r="F9" s="42"/>
    </row>
    <row r="10" spans="1:6" s="16" customFormat="1" ht="18" customHeight="1">
      <c r="A10" s="43" t="s">
        <v>36</v>
      </c>
      <c r="B10" s="43"/>
      <c r="C10" s="43"/>
      <c r="D10" s="43"/>
      <c r="E10" s="43"/>
      <c r="F10" s="43"/>
    </row>
    <row r="11" spans="1:6" s="16" customFormat="1" ht="18" customHeight="1">
      <c r="A11" s="43" t="s">
        <v>37</v>
      </c>
      <c r="B11" s="43"/>
      <c r="C11" s="43"/>
      <c r="D11" s="43"/>
      <c r="E11" s="43"/>
      <c r="F11" s="43"/>
    </row>
    <row r="12" spans="1:6" ht="24.75" customHeight="1">
      <c r="A12" s="44" t="s">
        <v>38</v>
      </c>
      <c r="B12" s="44"/>
      <c r="C12" s="44"/>
      <c r="D12" s="44"/>
      <c r="E12" s="44"/>
      <c r="F12" s="45" t="s">
        <v>39</v>
      </c>
    </row>
    <row r="13" spans="1:6" ht="18.75" customHeight="1">
      <c r="A13" s="46" t="s">
        <v>40</v>
      </c>
      <c r="B13" s="46"/>
      <c r="C13" s="46"/>
      <c r="D13" s="46"/>
      <c r="E13" s="46"/>
      <c r="F13" s="47">
        <v>1654846.56</v>
      </c>
    </row>
    <row r="14" spans="1:6" ht="18" customHeight="1">
      <c r="A14" s="48" t="s">
        <v>41</v>
      </c>
      <c r="B14" s="48"/>
      <c r="C14" s="48"/>
      <c r="D14" s="48"/>
      <c r="E14" s="48"/>
      <c r="F14" s="49" t="s">
        <v>42</v>
      </c>
    </row>
    <row r="15" spans="1:6" ht="21" customHeight="1">
      <c r="A15" s="48" t="s">
        <v>43</v>
      </c>
      <c r="B15" s="48"/>
      <c r="C15" s="48"/>
      <c r="D15" s="48"/>
      <c r="E15" s="48"/>
      <c r="F15" s="50">
        <v>0</v>
      </c>
    </row>
    <row r="16" spans="1:6" ht="18.75" customHeight="1">
      <c r="A16" s="48" t="s">
        <v>44</v>
      </c>
      <c r="B16" s="48"/>
      <c r="C16" s="48"/>
      <c r="D16" s="48"/>
      <c r="E16" s="48"/>
      <c r="F16" s="49" t="s">
        <v>42</v>
      </c>
    </row>
    <row r="17" spans="1:6" ht="32.25" customHeight="1">
      <c r="A17" s="48" t="s">
        <v>45</v>
      </c>
      <c r="B17" s="48"/>
      <c r="C17" s="48"/>
      <c r="D17" s="48"/>
      <c r="E17" s="48"/>
      <c r="F17" s="50">
        <v>0</v>
      </c>
    </row>
    <row r="18" spans="1:6" ht="33" customHeight="1">
      <c r="A18" s="48" t="s">
        <v>46</v>
      </c>
      <c r="B18" s="48"/>
      <c r="C18" s="48"/>
      <c r="D18" s="48"/>
      <c r="E18" s="48"/>
      <c r="F18" s="50">
        <v>0</v>
      </c>
    </row>
    <row r="19" spans="1:6" ht="33" customHeight="1">
      <c r="A19" s="48" t="s">
        <v>47</v>
      </c>
      <c r="B19" s="48"/>
      <c r="C19" s="48"/>
      <c r="D19" s="48"/>
      <c r="E19" s="48"/>
      <c r="F19" s="50">
        <v>0</v>
      </c>
    </row>
    <row r="20" spans="1:6" ht="24" customHeight="1">
      <c r="A20" s="48" t="s">
        <v>48</v>
      </c>
      <c r="B20" s="48"/>
      <c r="C20" s="48"/>
      <c r="D20" s="48"/>
      <c r="E20" s="48"/>
      <c r="F20" s="51">
        <v>0</v>
      </c>
    </row>
    <row r="21" spans="1:6" ht="23.25" customHeight="1">
      <c r="A21" s="48" t="s">
        <v>49</v>
      </c>
      <c r="B21" s="48"/>
      <c r="C21" s="48"/>
      <c r="D21" s="48"/>
      <c r="E21" s="48"/>
      <c r="F21" s="50">
        <v>1654846.56</v>
      </c>
    </row>
    <row r="22" spans="1:6" ht="18.75" customHeight="1">
      <c r="A22" s="48" t="s">
        <v>44</v>
      </c>
      <c r="B22" s="48"/>
      <c r="C22" s="48"/>
      <c r="D22" s="48"/>
      <c r="E22" s="48"/>
      <c r="F22" s="52" t="s">
        <v>42</v>
      </c>
    </row>
    <row r="23" spans="1:6" ht="21.75" customHeight="1">
      <c r="A23" s="48" t="s">
        <v>50</v>
      </c>
      <c r="B23" s="48"/>
      <c r="C23" s="48"/>
      <c r="D23" s="48"/>
      <c r="E23" s="48"/>
      <c r="F23" s="50">
        <v>805260</v>
      </c>
    </row>
    <row r="24" spans="1:6" ht="18.75" customHeight="1">
      <c r="A24" s="48" t="s">
        <v>51</v>
      </c>
      <c r="B24" s="48"/>
      <c r="C24" s="48"/>
      <c r="D24" s="48"/>
      <c r="E24" s="48"/>
      <c r="F24" s="50">
        <v>288549.8</v>
      </c>
    </row>
    <row r="25" spans="1:6" ht="18.75" customHeight="1">
      <c r="A25" s="46" t="s">
        <v>52</v>
      </c>
      <c r="B25" s="46"/>
      <c r="C25" s="46"/>
      <c r="D25" s="46"/>
      <c r="E25" s="46"/>
      <c r="F25" s="47">
        <v>573790.38</v>
      </c>
    </row>
    <row r="26" spans="1:6" ht="18.75" customHeight="1">
      <c r="A26" s="48" t="s">
        <v>41</v>
      </c>
      <c r="B26" s="48"/>
      <c r="C26" s="48"/>
      <c r="D26" s="48"/>
      <c r="E26" s="48"/>
      <c r="F26" s="52" t="s">
        <v>42</v>
      </c>
    </row>
    <row r="27" spans="1:6" ht="18.75" customHeight="1">
      <c r="A27" s="48" t="s">
        <v>53</v>
      </c>
      <c r="B27" s="48"/>
      <c r="C27" s="48"/>
      <c r="D27" s="48"/>
      <c r="E27" s="48"/>
      <c r="F27" s="50">
        <v>250521.01</v>
      </c>
    </row>
    <row r="28" spans="1:6" ht="18.75" customHeight="1">
      <c r="A28" s="48" t="s">
        <v>44</v>
      </c>
      <c r="B28" s="48"/>
      <c r="C28" s="48"/>
      <c r="D28" s="48"/>
      <c r="E28" s="48"/>
      <c r="F28" s="49" t="s">
        <v>42</v>
      </c>
    </row>
    <row r="29" spans="1:6" ht="31.5" customHeight="1">
      <c r="A29" s="48" t="s">
        <v>54</v>
      </c>
      <c r="B29" s="48"/>
      <c r="C29" s="48"/>
      <c r="D29" s="48"/>
      <c r="E29" s="48"/>
      <c r="F29" s="53">
        <v>250521.01</v>
      </c>
    </row>
    <row r="30" spans="1:6" ht="30.75" customHeight="1">
      <c r="A30" s="48" t="s">
        <v>55</v>
      </c>
      <c r="B30" s="48"/>
      <c r="C30" s="48"/>
      <c r="D30" s="48"/>
      <c r="E30" s="48"/>
      <c r="F30" s="50">
        <v>0</v>
      </c>
    </row>
    <row r="31" spans="1:6" ht="18.75" customHeight="1">
      <c r="A31" s="48" t="s">
        <v>56</v>
      </c>
      <c r="B31" s="48"/>
      <c r="C31" s="48"/>
      <c r="D31" s="48"/>
      <c r="E31" s="48"/>
      <c r="F31" s="50">
        <v>0</v>
      </c>
    </row>
    <row r="32" spans="1:6" ht="18" customHeight="1">
      <c r="A32" s="48" t="s">
        <v>57</v>
      </c>
      <c r="B32" s="48"/>
      <c r="C32" s="48"/>
      <c r="D32" s="48"/>
      <c r="E32" s="48"/>
      <c r="F32" s="50">
        <v>265505.53</v>
      </c>
    </row>
    <row r="33" spans="1:6" ht="18" customHeight="1">
      <c r="A33" s="48" t="s">
        <v>58</v>
      </c>
      <c r="B33" s="48"/>
      <c r="C33" s="48"/>
      <c r="D33" s="48"/>
      <c r="E33" s="48"/>
      <c r="F33" s="53">
        <v>57763.84</v>
      </c>
    </row>
    <row r="34" spans="1:6" ht="18.75" customHeight="1">
      <c r="A34" s="46" t="s">
        <v>59</v>
      </c>
      <c r="B34" s="46"/>
      <c r="C34" s="46"/>
      <c r="D34" s="46"/>
      <c r="E34" s="46"/>
      <c r="F34" s="54">
        <v>101919.92</v>
      </c>
    </row>
    <row r="35" spans="1:6" ht="18.75" customHeight="1">
      <c r="A35" s="48" t="s">
        <v>41</v>
      </c>
      <c r="B35" s="48"/>
      <c r="C35" s="48"/>
      <c r="D35" s="48"/>
      <c r="E35" s="48"/>
      <c r="F35" s="49" t="s">
        <v>42</v>
      </c>
    </row>
    <row r="36" spans="1:6" ht="18.75" customHeight="1">
      <c r="A36" s="48" t="s">
        <v>60</v>
      </c>
      <c r="B36" s="48"/>
      <c r="C36" s="48"/>
      <c r="D36" s="48"/>
      <c r="E36" s="48"/>
      <c r="F36" s="50">
        <v>0</v>
      </c>
    </row>
    <row r="37" spans="1:6" ht="18" customHeight="1">
      <c r="A37" s="48" t="s">
        <v>61</v>
      </c>
      <c r="B37" s="48"/>
      <c r="C37" s="48"/>
      <c r="D37" s="48"/>
      <c r="E37" s="48"/>
      <c r="F37" s="53">
        <v>101919.92</v>
      </c>
    </row>
    <row r="38" spans="1:6" ht="18.75" customHeight="1">
      <c r="A38" s="48" t="s">
        <v>44</v>
      </c>
      <c r="B38" s="48"/>
      <c r="C38" s="48"/>
      <c r="D38" s="48"/>
      <c r="E38" s="48"/>
      <c r="F38" s="49" t="s">
        <v>42</v>
      </c>
    </row>
    <row r="39" spans="1:6" ht="30" customHeight="1">
      <c r="A39" s="48" t="s">
        <v>62</v>
      </c>
      <c r="B39" s="48"/>
      <c r="C39" s="48"/>
      <c r="D39" s="48"/>
      <c r="E39" s="48"/>
      <c r="F39" s="50">
        <v>67508.9</v>
      </c>
    </row>
    <row r="40" spans="1:6" ht="34.5" customHeight="1">
      <c r="A40" s="48" t="s">
        <v>63</v>
      </c>
      <c r="B40" s="48"/>
      <c r="C40" s="48"/>
      <c r="D40" s="48"/>
      <c r="E40" s="48"/>
      <c r="F40" s="50">
        <v>34178.32</v>
      </c>
    </row>
    <row r="41" spans="1:6" ht="18" customHeight="1">
      <c r="A41" s="48" t="s">
        <v>64</v>
      </c>
      <c r="B41" s="48"/>
      <c r="C41" s="48"/>
      <c r="D41" s="48"/>
      <c r="E41" s="48"/>
      <c r="F41" s="50">
        <v>0</v>
      </c>
    </row>
  </sheetData>
  <sheetProtection selectLockedCells="1" selectUnlockedCells="1"/>
  <mergeCells count="38">
    <mergeCell ref="A1:F1"/>
    <mergeCell ref="A2:F2"/>
    <mergeCell ref="A3:F3"/>
    <mergeCell ref="A5:F5"/>
    <mergeCell ref="A7:F7"/>
    <mergeCell ref="A9:F9"/>
    <mergeCell ref="A10:F10"/>
    <mergeCell ref="A11:F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39:E39"/>
    <mergeCell ref="A40:E40"/>
    <mergeCell ref="A41:E41"/>
  </mergeCells>
  <printOptions/>
  <pageMargins left="0.7083333333333334" right="0.5118055555555555" top="0.3645833333333333" bottom="0.7479166666666667" header="0.5118055555555555" footer="0.5118055555555555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4"/>
  <sheetViews>
    <sheetView tabSelected="1" zoomScale="88" zoomScaleNormal="88" workbookViewId="0" topLeftCell="A37">
      <selection activeCell="H60" sqref="H60"/>
    </sheetView>
  </sheetViews>
  <sheetFormatPr defaultColWidth="9.00390625" defaultRowHeight="12.75"/>
  <cols>
    <col min="1" max="1" width="0" style="16" hidden="1" customWidth="1"/>
    <col min="2" max="2" width="0" style="55" hidden="1" customWidth="1"/>
    <col min="3" max="3" width="50.625" style="55" customWidth="1"/>
    <col min="4" max="4" width="6.125" style="56" customWidth="1"/>
    <col min="5" max="5" width="8.25390625" style="57" customWidth="1"/>
    <col min="6" max="6" width="7.25390625" style="57" customWidth="1"/>
    <col min="7" max="8" width="16.50390625" style="58" customWidth="1"/>
    <col min="9" max="9" width="23.625" style="58" customWidth="1"/>
    <col min="10" max="12" width="16.50390625" style="58" customWidth="1"/>
    <col min="13" max="16384" width="9.125" style="16" customWidth="1"/>
  </cols>
  <sheetData>
    <row r="1" spans="1:12" ht="18" customHeight="1">
      <c r="A1" s="59" t="s">
        <v>65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18" customHeight="1">
      <c r="A2" s="59" t="s">
        <v>66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15.75" customHeight="1">
      <c r="A3" s="60"/>
      <c r="B3" s="60"/>
      <c r="C3" s="60"/>
      <c r="D3" s="61"/>
      <c r="E3" s="62"/>
      <c r="F3" s="62"/>
      <c r="G3" s="62"/>
      <c r="H3" s="62"/>
      <c r="I3" s="62"/>
      <c r="J3" s="62"/>
      <c r="K3" s="62"/>
      <c r="L3" s="62"/>
    </row>
    <row r="4" spans="1:12" ht="15" customHeight="1">
      <c r="A4" s="63" t="s">
        <v>38</v>
      </c>
      <c r="B4" s="63"/>
      <c r="C4" s="63"/>
      <c r="D4" s="64" t="s">
        <v>67</v>
      </c>
      <c r="E4" s="63" t="s">
        <v>68</v>
      </c>
      <c r="F4" s="63"/>
      <c r="G4" s="63" t="s">
        <v>69</v>
      </c>
      <c r="H4" s="63"/>
      <c r="I4" s="63"/>
      <c r="J4" s="63"/>
      <c r="K4" s="63"/>
      <c r="L4" s="63"/>
    </row>
    <row r="5" spans="1:12" ht="16.5" customHeight="1">
      <c r="A5" s="63"/>
      <c r="B5" s="63"/>
      <c r="C5" s="63"/>
      <c r="D5" s="64"/>
      <c r="E5" s="63"/>
      <c r="F5" s="63"/>
      <c r="G5" s="63" t="s">
        <v>70</v>
      </c>
      <c r="H5" s="63" t="s">
        <v>71</v>
      </c>
      <c r="I5" s="63"/>
      <c r="J5" s="63"/>
      <c r="K5" s="63"/>
      <c r="L5" s="63"/>
    </row>
    <row r="6" spans="1:12" ht="57" customHeight="1">
      <c r="A6" s="63"/>
      <c r="B6" s="63"/>
      <c r="C6" s="63"/>
      <c r="D6" s="64"/>
      <c r="E6" s="63"/>
      <c r="F6" s="63"/>
      <c r="G6" s="63"/>
      <c r="H6" s="63" t="s">
        <v>72</v>
      </c>
      <c r="I6" s="63" t="s">
        <v>73</v>
      </c>
      <c r="J6" s="63" t="s">
        <v>74</v>
      </c>
      <c r="K6" s="63" t="s">
        <v>75</v>
      </c>
      <c r="L6" s="63"/>
    </row>
    <row r="7" spans="1:12" ht="42" customHeight="1">
      <c r="A7" s="63"/>
      <c r="B7" s="63"/>
      <c r="C7" s="63"/>
      <c r="D7" s="64"/>
      <c r="E7" s="63" t="s">
        <v>76</v>
      </c>
      <c r="F7" s="63" t="s">
        <v>77</v>
      </c>
      <c r="G7" s="63"/>
      <c r="H7" s="63"/>
      <c r="I7" s="63"/>
      <c r="J7" s="63"/>
      <c r="K7" s="63" t="s">
        <v>70</v>
      </c>
      <c r="L7" s="63" t="s">
        <v>78</v>
      </c>
    </row>
    <row r="8" spans="1:12" ht="16.5" customHeight="1">
      <c r="A8" s="63">
        <v>1</v>
      </c>
      <c r="B8" s="63"/>
      <c r="C8" s="63"/>
      <c r="D8" s="64">
        <v>2</v>
      </c>
      <c r="E8" s="63">
        <v>3</v>
      </c>
      <c r="F8" s="63"/>
      <c r="G8" s="65">
        <v>4</v>
      </c>
      <c r="H8" s="65">
        <v>5</v>
      </c>
      <c r="I8" s="65">
        <v>6</v>
      </c>
      <c r="J8" s="65">
        <v>7</v>
      </c>
      <c r="K8" s="65">
        <v>8</v>
      </c>
      <c r="L8" s="65">
        <v>9</v>
      </c>
    </row>
    <row r="9" spans="1:12" ht="18" customHeight="1">
      <c r="A9" s="66" t="s">
        <v>79</v>
      </c>
      <c r="B9" s="66"/>
      <c r="C9" s="66"/>
      <c r="D9" s="67" t="s">
        <v>80</v>
      </c>
      <c r="E9" s="68" t="s">
        <v>42</v>
      </c>
      <c r="F9" s="68" t="s">
        <v>42</v>
      </c>
      <c r="G9" s="69">
        <f>SUM(H9:K9)</f>
        <v>577847.8500000001</v>
      </c>
      <c r="H9" s="69">
        <v>355607.21</v>
      </c>
      <c r="I9" s="69">
        <f>'Раздел I; II'!M12-I10</f>
        <v>0</v>
      </c>
      <c r="J9" s="69">
        <f>'Раздел I; II'!N12-J10</f>
        <v>0</v>
      </c>
      <c r="K9" s="69">
        <v>222240.64</v>
      </c>
      <c r="L9" s="69">
        <f>'Раздел I; II'!V12</f>
        <v>0</v>
      </c>
    </row>
    <row r="10" spans="1:12" ht="29.25" customHeight="1">
      <c r="A10" s="66" t="s">
        <v>81</v>
      </c>
      <c r="B10" s="66"/>
      <c r="C10" s="66"/>
      <c r="D10" s="67" t="s">
        <v>82</v>
      </c>
      <c r="E10" s="68" t="s">
        <v>42</v>
      </c>
      <c r="F10" s="68">
        <v>180</v>
      </c>
      <c r="G10" s="70">
        <f>I10+J10</f>
        <v>0</v>
      </c>
      <c r="H10" s="70" t="s">
        <v>42</v>
      </c>
      <c r="I10" s="70"/>
      <c r="J10" s="70"/>
      <c r="K10" s="70" t="s">
        <v>42</v>
      </c>
      <c r="L10" s="70" t="s">
        <v>42</v>
      </c>
    </row>
    <row r="11" spans="1:12" ht="54.75" customHeight="1">
      <c r="A11" s="66" t="s">
        <v>83</v>
      </c>
      <c r="B11" s="66"/>
      <c r="C11" s="66"/>
      <c r="D11" s="67" t="s">
        <v>84</v>
      </c>
      <c r="E11" s="68" t="s">
        <v>42</v>
      </c>
      <c r="F11" s="68">
        <v>130</v>
      </c>
      <c r="G11" s="71">
        <f>H11</f>
        <v>0</v>
      </c>
      <c r="H11" s="71"/>
      <c r="I11" s="70" t="s">
        <v>42</v>
      </c>
      <c r="J11" s="70" t="s">
        <v>42</v>
      </c>
      <c r="K11" s="70" t="s">
        <v>42</v>
      </c>
      <c r="L11" s="70" t="s">
        <v>42</v>
      </c>
    </row>
    <row r="12" spans="1:12" ht="15" customHeight="1">
      <c r="A12" s="72" t="s">
        <v>85</v>
      </c>
      <c r="B12" s="72"/>
      <c r="C12" s="72"/>
      <c r="D12" s="67" t="s">
        <v>86</v>
      </c>
      <c r="E12" s="68" t="s">
        <v>42</v>
      </c>
      <c r="F12" s="68" t="s">
        <v>42</v>
      </c>
      <c r="G12" s="73">
        <f>SUM(H12:K12)</f>
        <v>5919706.38</v>
      </c>
      <c r="H12" s="73">
        <f>H18</f>
        <v>4666206.38</v>
      </c>
      <c r="I12" s="73">
        <v>973500</v>
      </c>
      <c r="J12" s="74">
        <f>J28</f>
        <v>0</v>
      </c>
      <c r="K12" s="74">
        <f>K14+K18+K26+K27+K31+K36</f>
        <v>280000</v>
      </c>
      <c r="L12" s="74">
        <f>L31</f>
        <v>0</v>
      </c>
    </row>
    <row r="13" spans="1:12" ht="18" customHeight="1">
      <c r="A13" s="66" t="s">
        <v>71</v>
      </c>
      <c r="B13" s="66"/>
      <c r="C13" s="66"/>
      <c r="D13" s="67" t="s">
        <v>42</v>
      </c>
      <c r="E13" s="68" t="s">
        <v>42</v>
      </c>
      <c r="F13" s="68" t="s">
        <v>42</v>
      </c>
      <c r="G13" s="71" t="s">
        <v>42</v>
      </c>
      <c r="H13" s="71" t="s">
        <v>42</v>
      </c>
      <c r="I13" s="71" t="s">
        <v>42</v>
      </c>
      <c r="J13" s="70" t="s">
        <v>42</v>
      </c>
      <c r="K13" s="70" t="s">
        <v>42</v>
      </c>
      <c r="L13" s="70" t="s">
        <v>42</v>
      </c>
    </row>
    <row r="14" spans="1:12" ht="15.75" customHeight="1">
      <c r="A14" s="66" t="s">
        <v>87</v>
      </c>
      <c r="B14" s="66"/>
      <c r="C14" s="66"/>
      <c r="D14" s="67" t="s">
        <v>88</v>
      </c>
      <c r="E14" s="68" t="s">
        <v>42</v>
      </c>
      <c r="F14" s="68">
        <v>120</v>
      </c>
      <c r="G14" s="71">
        <f>K14</f>
        <v>0</v>
      </c>
      <c r="H14" s="71" t="s">
        <v>42</v>
      </c>
      <c r="I14" s="71" t="s">
        <v>42</v>
      </c>
      <c r="J14" s="70" t="s">
        <v>42</v>
      </c>
      <c r="K14" s="70">
        <f>K16+K17</f>
        <v>0</v>
      </c>
      <c r="L14" s="70" t="s">
        <v>42</v>
      </c>
    </row>
    <row r="15" spans="1:12" ht="16.5" customHeight="1">
      <c r="A15" s="66"/>
      <c r="B15" s="66" t="s">
        <v>41</v>
      </c>
      <c r="C15" s="66"/>
      <c r="D15" s="67" t="s">
        <v>42</v>
      </c>
      <c r="E15" s="68" t="s">
        <v>42</v>
      </c>
      <c r="F15" s="68" t="s">
        <v>42</v>
      </c>
      <c r="G15" s="71" t="s">
        <v>42</v>
      </c>
      <c r="H15" s="71" t="s">
        <v>42</v>
      </c>
      <c r="I15" s="71" t="s">
        <v>42</v>
      </c>
      <c r="J15" s="70" t="s">
        <v>42</v>
      </c>
      <c r="K15" s="70" t="s">
        <v>42</v>
      </c>
      <c r="L15" s="70" t="s">
        <v>42</v>
      </c>
    </row>
    <row r="16" spans="1:12" ht="44.25" customHeight="1">
      <c r="A16" s="66"/>
      <c r="B16" s="66" t="s">
        <v>89</v>
      </c>
      <c r="C16" s="66"/>
      <c r="D16" s="67" t="s">
        <v>90</v>
      </c>
      <c r="E16" s="68" t="s">
        <v>42</v>
      </c>
      <c r="F16" s="68">
        <v>120</v>
      </c>
      <c r="G16" s="71">
        <f>K16</f>
        <v>0</v>
      </c>
      <c r="H16" s="71" t="s">
        <v>42</v>
      </c>
      <c r="I16" s="71" t="s">
        <v>42</v>
      </c>
      <c r="J16" s="70" t="s">
        <v>42</v>
      </c>
      <c r="K16" s="70">
        <v>0</v>
      </c>
      <c r="L16" s="70" t="s">
        <v>42</v>
      </c>
    </row>
    <row r="17" spans="1:12" ht="41.25" customHeight="1">
      <c r="A17" s="66"/>
      <c r="B17" s="66" t="s">
        <v>91</v>
      </c>
      <c r="C17" s="66"/>
      <c r="D17" s="67" t="s">
        <v>92</v>
      </c>
      <c r="E17" s="68" t="s">
        <v>42</v>
      </c>
      <c r="F17" s="68">
        <v>120</v>
      </c>
      <c r="G17" s="71">
        <f>K17</f>
        <v>0</v>
      </c>
      <c r="H17" s="71" t="s">
        <v>42</v>
      </c>
      <c r="I17" s="71" t="s">
        <v>42</v>
      </c>
      <c r="J17" s="70" t="s">
        <v>42</v>
      </c>
      <c r="K17" s="70">
        <v>0</v>
      </c>
      <c r="L17" s="70" t="s">
        <v>42</v>
      </c>
    </row>
    <row r="18" spans="1:12" ht="27.75" customHeight="1">
      <c r="A18" s="66" t="s">
        <v>93</v>
      </c>
      <c r="B18" s="66"/>
      <c r="C18" s="66"/>
      <c r="D18" s="67" t="s">
        <v>94</v>
      </c>
      <c r="E18" s="68" t="s">
        <v>42</v>
      </c>
      <c r="F18" s="68">
        <v>130</v>
      </c>
      <c r="G18" s="71">
        <f>H18+K18</f>
        <v>4946206.38</v>
      </c>
      <c r="H18" s="75">
        <f>H20+H21+H22+H23+H24</f>
        <v>4666206.38</v>
      </c>
      <c r="I18" s="71" t="s">
        <v>42</v>
      </c>
      <c r="J18" s="70" t="s">
        <v>42</v>
      </c>
      <c r="K18" s="70">
        <f>SUM(K20:K25)</f>
        <v>280000</v>
      </c>
      <c r="L18" s="70">
        <f>L25</f>
        <v>0</v>
      </c>
    </row>
    <row r="19" spans="1:12" ht="17.25" customHeight="1">
      <c r="A19" s="66"/>
      <c r="B19" s="66" t="s">
        <v>41</v>
      </c>
      <c r="C19" s="66"/>
      <c r="D19" s="67" t="s">
        <v>42</v>
      </c>
      <c r="E19" s="68" t="s">
        <v>42</v>
      </c>
      <c r="F19" s="68" t="s">
        <v>42</v>
      </c>
      <c r="G19" s="71" t="s">
        <v>42</v>
      </c>
      <c r="H19" s="71" t="s">
        <v>42</v>
      </c>
      <c r="I19" s="71" t="s">
        <v>42</v>
      </c>
      <c r="J19" s="70" t="s">
        <v>42</v>
      </c>
      <c r="K19" s="70" t="s">
        <v>42</v>
      </c>
      <c r="L19" s="70" t="s">
        <v>42</v>
      </c>
    </row>
    <row r="20" spans="1:12" ht="54.75" customHeight="1">
      <c r="A20" s="66"/>
      <c r="B20" s="66" t="s">
        <v>95</v>
      </c>
      <c r="C20" s="66"/>
      <c r="D20" s="67" t="s">
        <v>96</v>
      </c>
      <c r="E20" s="68" t="s">
        <v>42</v>
      </c>
      <c r="F20" s="68">
        <v>130</v>
      </c>
      <c r="G20" s="71">
        <f>H20+K20</f>
        <v>340900</v>
      </c>
      <c r="H20" s="75">
        <v>340900</v>
      </c>
      <c r="I20" s="71" t="s">
        <v>42</v>
      </c>
      <c r="J20" s="70" t="s">
        <v>42</v>
      </c>
      <c r="K20" s="70">
        <f>'Раздел I; II'!O69</f>
        <v>0</v>
      </c>
      <c r="L20" s="70" t="s">
        <v>42</v>
      </c>
    </row>
    <row r="21" spans="1:12" ht="30" customHeight="1">
      <c r="A21" s="66"/>
      <c r="B21" s="66" t="s">
        <v>97</v>
      </c>
      <c r="C21" s="66"/>
      <c r="D21" s="67" t="s">
        <v>98</v>
      </c>
      <c r="E21" s="68" t="s">
        <v>42</v>
      </c>
      <c r="F21" s="68">
        <v>130</v>
      </c>
      <c r="G21" s="71">
        <f>H21+K21</f>
        <v>4605306.38</v>
      </c>
      <c r="H21" s="75">
        <v>4325306.38</v>
      </c>
      <c r="I21" s="71" t="s">
        <v>42</v>
      </c>
      <c r="J21" s="70" t="s">
        <v>42</v>
      </c>
      <c r="K21" s="70">
        <v>280000</v>
      </c>
      <c r="L21" s="70" t="s">
        <v>42</v>
      </c>
    </row>
    <row r="22" spans="1:12" ht="42" customHeight="1">
      <c r="A22" s="66"/>
      <c r="B22" s="66" t="s">
        <v>99</v>
      </c>
      <c r="C22" s="66"/>
      <c r="D22" s="67" t="s">
        <v>100</v>
      </c>
      <c r="E22" s="68" t="s">
        <v>42</v>
      </c>
      <c r="F22" s="68">
        <v>130</v>
      </c>
      <c r="G22" s="70">
        <f>H22+K22</f>
        <v>0</v>
      </c>
      <c r="H22" s="76">
        <f>'Раздел I; II'!J69</f>
        <v>0</v>
      </c>
      <c r="I22" s="70" t="s">
        <v>42</v>
      </c>
      <c r="J22" s="70" t="s">
        <v>42</v>
      </c>
      <c r="K22" s="70">
        <f>'Раздел I; II'!Q69</f>
        <v>0</v>
      </c>
      <c r="L22" s="70" t="s">
        <v>42</v>
      </c>
    </row>
    <row r="23" spans="1:12" ht="17.25" customHeight="1">
      <c r="A23" s="66"/>
      <c r="B23" s="66" t="s">
        <v>101</v>
      </c>
      <c r="C23" s="66"/>
      <c r="D23" s="67" t="s">
        <v>102</v>
      </c>
      <c r="E23" s="68" t="s">
        <v>42</v>
      </c>
      <c r="F23" s="68">
        <v>130</v>
      </c>
      <c r="G23" s="70">
        <f>H23+K23</f>
        <v>0</v>
      </c>
      <c r="H23" s="76">
        <f>'Раздел I; II'!K69</f>
        <v>0</v>
      </c>
      <c r="I23" s="70" t="s">
        <v>42</v>
      </c>
      <c r="J23" s="70" t="s">
        <v>42</v>
      </c>
      <c r="K23" s="70">
        <f>'Раздел I; II'!R69</f>
        <v>0</v>
      </c>
      <c r="L23" s="70" t="s">
        <v>42</v>
      </c>
    </row>
    <row r="24" spans="1:12" ht="44.25" customHeight="1">
      <c r="A24" s="66"/>
      <c r="B24" s="66" t="s">
        <v>103</v>
      </c>
      <c r="C24" s="66"/>
      <c r="D24" s="67" t="s">
        <v>104</v>
      </c>
      <c r="E24" s="68" t="s">
        <v>42</v>
      </c>
      <c r="F24" s="68">
        <v>130</v>
      </c>
      <c r="G24" s="70">
        <f>H24+K24</f>
        <v>0</v>
      </c>
      <c r="H24" s="76">
        <f>'Раздел I; II'!L69</f>
        <v>0</v>
      </c>
      <c r="I24" s="70" t="s">
        <v>42</v>
      </c>
      <c r="J24" s="70" t="s">
        <v>42</v>
      </c>
      <c r="K24" s="70">
        <v>0</v>
      </c>
      <c r="L24" s="70" t="s">
        <v>42</v>
      </c>
    </row>
    <row r="25" spans="1:12" ht="16.5" customHeight="1">
      <c r="A25" s="66"/>
      <c r="B25" s="66" t="s">
        <v>105</v>
      </c>
      <c r="C25" s="66"/>
      <c r="D25" s="67" t="s">
        <v>106</v>
      </c>
      <c r="E25" s="68" t="s">
        <v>42</v>
      </c>
      <c r="F25" s="68">
        <v>130</v>
      </c>
      <c r="G25" s="70">
        <f>K25</f>
        <v>0</v>
      </c>
      <c r="H25" s="70" t="s">
        <v>42</v>
      </c>
      <c r="I25" s="70" t="s">
        <v>42</v>
      </c>
      <c r="J25" s="70" t="s">
        <v>42</v>
      </c>
      <c r="K25" s="76">
        <f>'Раздел I; II'!S69</f>
        <v>0</v>
      </c>
      <c r="L25" s="76">
        <f>'Раздел I; II'!V69</f>
        <v>0</v>
      </c>
    </row>
    <row r="26" spans="1:12" ht="31.5" customHeight="1">
      <c r="A26" s="66" t="s">
        <v>107</v>
      </c>
      <c r="B26" s="66"/>
      <c r="C26" s="66"/>
      <c r="D26" s="67" t="s">
        <v>108</v>
      </c>
      <c r="E26" s="68" t="s">
        <v>42</v>
      </c>
      <c r="F26" s="68">
        <v>140</v>
      </c>
      <c r="G26" s="70">
        <f>K26</f>
        <v>0</v>
      </c>
      <c r="H26" s="70" t="s">
        <v>42</v>
      </c>
      <c r="I26" s="70" t="s">
        <v>42</v>
      </c>
      <c r="J26" s="70" t="s">
        <v>42</v>
      </c>
      <c r="K26" s="76">
        <f>'Раздел I; II'!T69</f>
        <v>0</v>
      </c>
      <c r="L26" s="70" t="s">
        <v>42</v>
      </c>
    </row>
    <row r="27" spans="1:12" ht="55.5" customHeight="1">
      <c r="A27" s="66" t="s">
        <v>109</v>
      </c>
      <c r="B27" s="66"/>
      <c r="C27" s="66"/>
      <c r="D27" s="67" t="s">
        <v>110</v>
      </c>
      <c r="E27" s="68" t="s">
        <v>42</v>
      </c>
      <c r="F27" s="68">
        <v>150</v>
      </c>
      <c r="G27" s="70">
        <f>K27</f>
        <v>0</v>
      </c>
      <c r="H27" s="70" t="s">
        <v>42</v>
      </c>
      <c r="I27" s="70" t="s">
        <v>42</v>
      </c>
      <c r="J27" s="70" t="s">
        <v>42</v>
      </c>
      <c r="K27" s="76">
        <v>0</v>
      </c>
      <c r="L27" s="70" t="s">
        <v>42</v>
      </c>
    </row>
    <row r="28" spans="1:12" ht="18.75" customHeight="1">
      <c r="A28" s="66" t="s">
        <v>111</v>
      </c>
      <c r="B28" s="66"/>
      <c r="C28" s="66"/>
      <c r="D28" s="67" t="s">
        <v>112</v>
      </c>
      <c r="E28" s="68" t="s">
        <v>42</v>
      </c>
      <c r="F28" s="68">
        <v>180</v>
      </c>
      <c r="G28" s="71">
        <f>I28+J28</f>
        <v>973500</v>
      </c>
      <c r="H28" s="71" t="s">
        <v>42</v>
      </c>
      <c r="I28" s="71">
        <f>SUM(I30:I30)</f>
        <v>973500</v>
      </c>
      <c r="J28" s="70">
        <f>SUM(J30:J30)</f>
        <v>0</v>
      </c>
      <c r="K28" s="70" t="s">
        <v>42</v>
      </c>
      <c r="L28" s="70" t="s">
        <v>42</v>
      </c>
    </row>
    <row r="29" spans="1:12" ht="18" customHeight="1">
      <c r="A29" s="66"/>
      <c r="B29" s="66" t="s">
        <v>41</v>
      </c>
      <c r="C29" s="66"/>
      <c r="D29" s="67" t="s">
        <v>42</v>
      </c>
      <c r="E29" s="68" t="s">
        <v>42</v>
      </c>
      <c r="F29" s="68" t="s">
        <v>42</v>
      </c>
      <c r="G29" s="71" t="s">
        <v>42</v>
      </c>
      <c r="H29" s="71" t="s">
        <v>42</v>
      </c>
      <c r="I29" s="71" t="s">
        <v>42</v>
      </c>
      <c r="J29" s="70" t="s">
        <v>42</v>
      </c>
      <c r="K29" s="70" t="s">
        <v>42</v>
      </c>
      <c r="L29" s="70" t="s">
        <v>42</v>
      </c>
    </row>
    <row r="30" spans="1:12" ht="108" customHeight="1">
      <c r="A30" s="66"/>
      <c r="B30" s="66" t="s">
        <v>113</v>
      </c>
      <c r="C30" s="66"/>
      <c r="D30" s="67" t="s">
        <v>114</v>
      </c>
      <c r="E30" s="68" t="s">
        <v>42</v>
      </c>
      <c r="F30" s="68">
        <v>180</v>
      </c>
      <c r="G30" s="71">
        <f>I30+J30</f>
        <v>973500</v>
      </c>
      <c r="H30" s="71" t="s">
        <v>42</v>
      </c>
      <c r="I30" s="71">
        <v>973500</v>
      </c>
      <c r="J30" s="70">
        <f>'Раздел I; II'!N69</f>
        <v>0</v>
      </c>
      <c r="K30" s="70" t="s">
        <v>42</v>
      </c>
      <c r="L30" s="70" t="s">
        <v>42</v>
      </c>
    </row>
    <row r="31" spans="1:12" ht="16.5" customHeight="1">
      <c r="A31" s="66" t="s">
        <v>115</v>
      </c>
      <c r="B31" s="66"/>
      <c r="C31" s="66"/>
      <c r="D31" s="67" t="s">
        <v>116</v>
      </c>
      <c r="E31" s="68" t="s">
        <v>42</v>
      </c>
      <c r="F31" s="68">
        <v>180</v>
      </c>
      <c r="G31" s="71">
        <f>K31+L31</f>
        <v>0</v>
      </c>
      <c r="H31" s="71" t="s">
        <v>42</v>
      </c>
      <c r="I31" s="71" t="s">
        <v>42</v>
      </c>
      <c r="J31" s="70" t="s">
        <v>42</v>
      </c>
      <c r="K31" s="70">
        <f>SUM(K33:K35)</f>
        <v>0</v>
      </c>
      <c r="L31" s="70">
        <f>SUM(L33:L35)</f>
        <v>0</v>
      </c>
    </row>
    <row r="32" spans="1:12" ht="16.5" customHeight="1">
      <c r="A32" s="66"/>
      <c r="B32" s="66" t="s">
        <v>41</v>
      </c>
      <c r="C32" s="66"/>
      <c r="D32" s="67" t="s">
        <v>42</v>
      </c>
      <c r="E32" s="68" t="s">
        <v>42</v>
      </c>
      <c r="F32" s="68" t="s">
        <v>42</v>
      </c>
      <c r="G32" s="71" t="s">
        <v>42</v>
      </c>
      <c r="H32" s="71" t="s">
        <v>42</v>
      </c>
      <c r="I32" s="71" t="s">
        <v>42</v>
      </c>
      <c r="J32" s="70" t="s">
        <v>42</v>
      </c>
      <c r="K32" s="70" t="s">
        <v>42</v>
      </c>
      <c r="L32" s="70" t="s">
        <v>42</v>
      </c>
    </row>
    <row r="33" spans="1:12" ht="16.5" customHeight="1">
      <c r="A33" s="66"/>
      <c r="B33" s="66" t="s">
        <v>117</v>
      </c>
      <c r="C33" s="66"/>
      <c r="D33" s="67" t="s">
        <v>118</v>
      </c>
      <c r="E33" s="68" t="s">
        <v>42</v>
      </c>
      <c r="F33" s="68">
        <v>440</v>
      </c>
      <c r="G33" s="71">
        <f>K33+L33</f>
        <v>0</v>
      </c>
      <c r="H33" s="71" t="s">
        <v>42</v>
      </c>
      <c r="I33" s="71" t="s">
        <v>42</v>
      </c>
      <c r="J33" s="70" t="s">
        <v>42</v>
      </c>
      <c r="K33" s="76">
        <f>'Раздел I; II'!U69</f>
        <v>0</v>
      </c>
      <c r="L33" s="76"/>
    </row>
    <row r="34" spans="1:12" ht="16.5" customHeight="1">
      <c r="A34" s="66"/>
      <c r="B34" s="66" t="s">
        <v>119</v>
      </c>
      <c r="C34" s="66"/>
      <c r="D34" s="67" t="s">
        <v>120</v>
      </c>
      <c r="E34" s="68" t="s">
        <v>42</v>
      </c>
      <c r="F34" s="68">
        <v>180</v>
      </c>
      <c r="G34" s="71">
        <f>K34+L34</f>
        <v>0</v>
      </c>
      <c r="H34" s="71" t="s">
        <v>42</v>
      </c>
      <c r="I34" s="71" t="s">
        <v>42</v>
      </c>
      <c r="J34" s="70" t="s">
        <v>42</v>
      </c>
      <c r="K34" s="76">
        <f>'Раздел I; II'!V69</f>
        <v>0</v>
      </c>
      <c r="L34" s="76">
        <f>'Раздел I; II'!V69</f>
        <v>0</v>
      </c>
    </row>
    <row r="35" spans="1:12" s="77" customFormat="1" ht="16.5" customHeight="1">
      <c r="A35" s="66"/>
      <c r="B35" s="66" t="s">
        <v>121</v>
      </c>
      <c r="C35" s="66"/>
      <c r="D35" s="67" t="s">
        <v>122</v>
      </c>
      <c r="E35" s="68" t="s">
        <v>42</v>
      </c>
      <c r="F35" s="68">
        <v>180</v>
      </c>
      <c r="G35" s="71">
        <f>K35+L35</f>
        <v>0</v>
      </c>
      <c r="H35" s="71" t="s">
        <v>42</v>
      </c>
      <c r="I35" s="71" t="s">
        <v>42</v>
      </c>
      <c r="J35" s="70" t="s">
        <v>42</v>
      </c>
      <c r="K35" s="76"/>
      <c r="L35" s="76"/>
    </row>
    <row r="36" spans="1:12" ht="16.5" customHeight="1">
      <c r="A36" s="66" t="s">
        <v>123</v>
      </c>
      <c r="B36" s="66"/>
      <c r="C36" s="66"/>
      <c r="D36" s="67" t="s">
        <v>124</v>
      </c>
      <c r="E36" s="68" t="s">
        <v>42</v>
      </c>
      <c r="F36" s="68">
        <v>170</v>
      </c>
      <c r="G36" s="71" t="s">
        <v>42</v>
      </c>
      <c r="H36" s="71" t="s">
        <v>42</v>
      </c>
      <c r="I36" s="71" t="s">
        <v>42</v>
      </c>
      <c r="J36" s="70" t="s">
        <v>42</v>
      </c>
      <c r="K36" s="70"/>
      <c r="L36" s="70" t="s">
        <v>42</v>
      </c>
    </row>
    <row r="37" spans="1:12" ht="16.5" customHeight="1">
      <c r="A37" s="72" t="s">
        <v>125</v>
      </c>
      <c r="B37" s="72"/>
      <c r="C37" s="72"/>
      <c r="D37" s="67" t="s">
        <v>126</v>
      </c>
      <c r="E37" s="68" t="s">
        <v>42</v>
      </c>
      <c r="F37" s="68"/>
      <c r="G37" s="78">
        <f>SUM(H37:K37)</f>
        <v>6497554.23</v>
      </c>
      <c r="H37" s="73">
        <f>H39+H51+H52+H57+H60+H95+H102+H105</f>
        <v>5021813.590000001</v>
      </c>
      <c r="I37" s="73">
        <f>I39+I51+I52+I57+I60+I95+I102+I105</f>
        <v>973500</v>
      </c>
      <c r="J37" s="74">
        <f>J39+J51+J52+J57+J60+J95+J102+J105</f>
        <v>0</v>
      </c>
      <c r="K37" s="74">
        <f>K39+K51+K52+K57+K60+K95+K102+K105</f>
        <v>502240.64</v>
      </c>
      <c r="L37" s="74">
        <f>L39+L51+L52+L57+L60+L95+L102+L105</f>
        <v>0</v>
      </c>
    </row>
    <row r="38" spans="1:12" ht="16.5" customHeight="1">
      <c r="A38" s="66" t="s">
        <v>71</v>
      </c>
      <c r="B38" s="66"/>
      <c r="C38" s="66"/>
      <c r="D38" s="67" t="s">
        <v>42</v>
      </c>
      <c r="E38" s="68" t="s">
        <v>42</v>
      </c>
      <c r="F38" s="68"/>
      <c r="G38" s="71" t="s">
        <v>42</v>
      </c>
      <c r="H38" s="71" t="s">
        <v>42</v>
      </c>
      <c r="I38" s="71" t="s">
        <v>42</v>
      </c>
      <c r="J38" s="70" t="s">
        <v>42</v>
      </c>
      <c r="K38" s="70" t="s">
        <v>42</v>
      </c>
      <c r="L38" s="70" t="s">
        <v>42</v>
      </c>
    </row>
    <row r="39" spans="1:12" ht="15" customHeight="1">
      <c r="A39" s="79" t="s">
        <v>127</v>
      </c>
      <c r="B39" s="79"/>
      <c r="C39" s="79"/>
      <c r="D39" s="80" t="s">
        <v>128</v>
      </c>
      <c r="E39" s="68">
        <v>110</v>
      </c>
      <c r="F39" s="68"/>
      <c r="G39" s="71">
        <f>SUM(H39:K39)</f>
        <v>5477336.890000001</v>
      </c>
      <c r="H39" s="75">
        <f>H41+H45</f>
        <v>4297543.050000001</v>
      </c>
      <c r="I39" s="75">
        <f>I41+I45</f>
        <v>973500</v>
      </c>
      <c r="J39" s="76">
        <f>J41+J45</f>
        <v>0</v>
      </c>
      <c r="K39" s="76">
        <f>K41+K45</f>
        <v>206293.84</v>
      </c>
      <c r="L39" s="76">
        <f>L41+L45</f>
        <v>0</v>
      </c>
    </row>
    <row r="40" spans="1:12" ht="16.5" customHeight="1">
      <c r="A40" s="66"/>
      <c r="B40" s="66" t="s">
        <v>41</v>
      </c>
      <c r="C40" s="66"/>
      <c r="D40" s="67" t="s">
        <v>42</v>
      </c>
      <c r="E40" s="68" t="s">
        <v>42</v>
      </c>
      <c r="F40" s="68"/>
      <c r="G40" s="71" t="s">
        <v>42</v>
      </c>
      <c r="H40" s="71" t="s">
        <v>42</v>
      </c>
      <c r="I40" s="71" t="s">
        <v>42</v>
      </c>
      <c r="J40" s="70" t="s">
        <v>42</v>
      </c>
      <c r="K40" s="70" t="s">
        <v>42</v>
      </c>
      <c r="L40" s="70" t="s">
        <v>42</v>
      </c>
    </row>
    <row r="41" spans="1:12" ht="27.75" customHeight="1">
      <c r="A41" s="66"/>
      <c r="B41" s="66" t="s">
        <v>129</v>
      </c>
      <c r="C41" s="66"/>
      <c r="D41" s="67" t="s">
        <v>130</v>
      </c>
      <c r="E41" s="68">
        <v>110</v>
      </c>
      <c r="F41" s="68"/>
      <c r="G41" s="71">
        <f>SUM(H41:K41)</f>
        <v>5476151.15</v>
      </c>
      <c r="H41" s="75">
        <f>H43+H44</f>
        <v>4296357.3100000005</v>
      </c>
      <c r="I41" s="75">
        <f>I43+I44</f>
        <v>973500</v>
      </c>
      <c r="J41" s="76">
        <f>J43+J44</f>
        <v>0</v>
      </c>
      <c r="K41" s="76">
        <f>K43+K44</f>
        <v>206293.84</v>
      </c>
      <c r="L41" s="76">
        <f>L43+L44</f>
        <v>0</v>
      </c>
    </row>
    <row r="42" spans="1:12" ht="16.5" customHeight="1">
      <c r="A42" s="66"/>
      <c r="B42" s="66"/>
      <c r="C42" s="66" t="s">
        <v>41</v>
      </c>
      <c r="D42" s="67" t="s">
        <v>42</v>
      </c>
      <c r="E42" s="68" t="s">
        <v>42</v>
      </c>
      <c r="F42" s="68"/>
      <c r="G42" s="71" t="s">
        <v>42</v>
      </c>
      <c r="H42" s="71" t="s">
        <v>42</v>
      </c>
      <c r="I42" s="71" t="s">
        <v>42</v>
      </c>
      <c r="J42" s="70" t="s">
        <v>42</v>
      </c>
      <c r="K42" s="70" t="s">
        <v>42</v>
      </c>
      <c r="L42" s="70" t="s">
        <v>42</v>
      </c>
    </row>
    <row r="43" spans="1:12" ht="13.5" customHeight="1">
      <c r="A43" s="66"/>
      <c r="B43" s="66"/>
      <c r="C43" s="66" t="s">
        <v>131</v>
      </c>
      <c r="D43" s="67" t="s">
        <v>132</v>
      </c>
      <c r="E43" s="68">
        <v>111</v>
      </c>
      <c r="F43" s="68">
        <v>211</v>
      </c>
      <c r="G43" s="71">
        <f>SUM(H43:K43)</f>
        <v>4132583.8000000003</v>
      </c>
      <c r="H43" s="71">
        <v>3226648.14</v>
      </c>
      <c r="I43" s="71">
        <v>747700</v>
      </c>
      <c r="J43" s="70"/>
      <c r="K43" s="70">
        <v>158235.66</v>
      </c>
      <c r="L43" s="70"/>
    </row>
    <row r="44" spans="1:12" ht="16.5" customHeight="1">
      <c r="A44" s="66"/>
      <c r="B44" s="66"/>
      <c r="C44" s="66" t="s">
        <v>133</v>
      </c>
      <c r="D44" s="67" t="s">
        <v>134</v>
      </c>
      <c r="E44" s="68">
        <v>119</v>
      </c>
      <c r="F44" s="68">
        <v>213</v>
      </c>
      <c r="G44" s="71">
        <f>SUM(H44:K44)</f>
        <v>1343567.3499999999</v>
      </c>
      <c r="H44" s="71">
        <v>1069709.17</v>
      </c>
      <c r="I44" s="71">
        <v>225800</v>
      </c>
      <c r="J44" s="70"/>
      <c r="K44" s="70">
        <v>48058.18</v>
      </c>
      <c r="L44" s="70"/>
    </row>
    <row r="45" spans="1:12" ht="33.75" customHeight="1">
      <c r="A45" s="66"/>
      <c r="B45" s="66" t="s">
        <v>135</v>
      </c>
      <c r="C45" s="66"/>
      <c r="D45" s="67" t="s">
        <v>136</v>
      </c>
      <c r="E45" s="68">
        <v>112</v>
      </c>
      <c r="F45" s="68"/>
      <c r="G45" s="70">
        <f>SUM(H45:K45)</f>
        <v>1185.74</v>
      </c>
      <c r="H45" s="70">
        <f>SUM(H47:H50)</f>
        <v>1185.74</v>
      </c>
      <c r="I45" s="70">
        <f>SUM(I47:I50)</f>
        <v>0</v>
      </c>
      <c r="J45" s="70">
        <v>0</v>
      </c>
      <c r="K45" s="70">
        <f>SUM(K47:K50)</f>
        <v>0</v>
      </c>
      <c r="L45" s="70">
        <f>SUM(L47:L50)</f>
        <v>0</v>
      </c>
    </row>
    <row r="46" spans="1:12" ht="15" customHeight="1">
      <c r="A46" s="66"/>
      <c r="B46" s="66"/>
      <c r="C46" s="66" t="s">
        <v>41</v>
      </c>
      <c r="D46" s="67" t="s">
        <v>42</v>
      </c>
      <c r="E46" s="68" t="s">
        <v>42</v>
      </c>
      <c r="F46" s="68"/>
      <c r="G46" s="70" t="s">
        <v>42</v>
      </c>
      <c r="H46" s="70" t="s">
        <v>42</v>
      </c>
      <c r="I46" s="70" t="s">
        <v>42</v>
      </c>
      <c r="J46" s="70" t="s">
        <v>42</v>
      </c>
      <c r="K46" s="70" t="s">
        <v>42</v>
      </c>
      <c r="L46" s="70" t="s">
        <v>42</v>
      </c>
    </row>
    <row r="47" spans="1:12" ht="15.75" customHeight="1">
      <c r="A47" s="66"/>
      <c r="B47" s="66"/>
      <c r="C47" s="66" t="s">
        <v>137</v>
      </c>
      <c r="D47" s="67" t="s">
        <v>138</v>
      </c>
      <c r="E47" s="68">
        <v>112</v>
      </c>
      <c r="F47" s="68">
        <v>212</v>
      </c>
      <c r="G47" s="70">
        <f>SUM(H47:K47)</f>
        <v>1185.74</v>
      </c>
      <c r="H47" s="70">
        <v>1185.74</v>
      </c>
      <c r="I47" s="70"/>
      <c r="J47" s="70"/>
      <c r="K47" s="70">
        <f>'Раздел I; II'!O78+'Раздел I; II'!P78+'Раздел I; II'!Q78+'Раздел I; II'!R78+'Раздел I; II'!S78+'Раздел I; II'!T78+'Раздел I; II'!U78+'Раздел I; II'!V78+'Раздел I; II'!O21+'Раздел I; II'!P21+'Раздел I; II'!Q21+'Раздел I; II'!R21+'Раздел I; II'!S21+'Раздел I; II'!T21+'Раздел I; II'!U21+'Раздел I; II'!V21</f>
        <v>0</v>
      </c>
      <c r="L47" s="70"/>
    </row>
    <row r="48" spans="1:12" ht="16.5" customHeight="1">
      <c r="A48" s="66"/>
      <c r="B48" s="66"/>
      <c r="C48" s="66" t="s">
        <v>139</v>
      </c>
      <c r="D48" s="67" t="s">
        <v>140</v>
      </c>
      <c r="E48" s="68">
        <v>112</v>
      </c>
      <c r="F48" s="68">
        <v>222</v>
      </c>
      <c r="G48" s="70">
        <f>SUM(H48:K48)</f>
        <v>0</v>
      </c>
      <c r="H48" s="70">
        <f>'Раздел I; II'!H22+'Раздел I; II'!I22+'Раздел I; II'!J22+'Раздел I; II'!K22+'Раздел I; II'!L22+'Раздел I; II'!H79+'Раздел I; II'!I79+'Раздел I; II'!J79+'Раздел I; II'!K79+'Раздел I; II'!L79</f>
        <v>0</v>
      </c>
      <c r="I48" s="70"/>
      <c r="J48" s="70"/>
      <c r="K48" s="70">
        <f>'Раздел I; II'!O79+'Раздел I; II'!P79+'Раздел I; II'!Q79+'Раздел I; II'!R79+'Раздел I; II'!S79+'Раздел I; II'!T79+'Раздел I; II'!U79+'Раздел I; II'!V79+'Раздел I; II'!O22+'Раздел I; II'!P22+'Раздел I; II'!Q22+'Раздел I; II'!R22+'Раздел I; II'!S22+'Раздел I; II'!T22+'Раздел I; II'!U22+'Раздел I; II'!V22</f>
        <v>0</v>
      </c>
      <c r="L48" s="70"/>
    </row>
    <row r="49" spans="1:12" ht="15" customHeight="1">
      <c r="A49" s="66"/>
      <c r="B49" s="66"/>
      <c r="C49" s="66" t="s">
        <v>141</v>
      </c>
      <c r="D49" s="67" t="s">
        <v>142</v>
      </c>
      <c r="E49" s="68">
        <v>112</v>
      </c>
      <c r="F49" s="68">
        <v>262</v>
      </c>
      <c r="G49" s="70">
        <f>SUM(H49:K49)</f>
        <v>0</v>
      </c>
      <c r="H49" s="70">
        <f>'Раздел I; II'!H23+'Раздел I; II'!I23+'Раздел I; II'!J23+'Раздел I; II'!K23+'Раздел I; II'!L23+'Раздел I; II'!H80+'Раздел I; II'!I80+'Раздел I; II'!J80+'Раздел I; II'!K80+'Раздел I; II'!L80</f>
        <v>0</v>
      </c>
      <c r="I49" s="70"/>
      <c r="J49" s="70"/>
      <c r="K49" s="70">
        <f>'Раздел I; II'!O80+'Раздел I; II'!P80+'Раздел I; II'!Q80+'Раздел I; II'!R80+'Раздел I; II'!S80+'Раздел I; II'!T80+'Раздел I; II'!U80+'Раздел I; II'!V80+'Раздел I; II'!O23+'Раздел I; II'!P23+'Раздел I; II'!Q23+'Раздел I; II'!R23+'Раздел I; II'!S23+'Раздел I; II'!T23+'Раздел I; II'!U23+'Раздел I; II'!V23</f>
        <v>0</v>
      </c>
      <c r="L49" s="70"/>
    </row>
    <row r="50" spans="1:12" ht="15.75" customHeight="1">
      <c r="A50" s="66"/>
      <c r="B50" s="66"/>
      <c r="C50" s="66" t="s">
        <v>143</v>
      </c>
      <c r="D50" s="67" t="s">
        <v>144</v>
      </c>
      <c r="E50" s="68">
        <v>112</v>
      </c>
      <c r="F50" s="68">
        <v>290</v>
      </c>
      <c r="G50" s="70">
        <f>SUM(H50:K50)</f>
        <v>0</v>
      </c>
      <c r="H50" s="70">
        <f>'Раздел I; II'!H24+'Раздел I; II'!I24+'Раздел I; II'!J24+'Раздел I; II'!K24+'Раздел I; II'!L24+'Раздел I; II'!H81+'Раздел I; II'!I81+'Раздел I; II'!J81+'Раздел I; II'!K81+'Раздел I; II'!L81</f>
        <v>0</v>
      </c>
      <c r="I50" s="70"/>
      <c r="J50" s="70"/>
      <c r="K50" s="70">
        <f>'Раздел I; II'!O81+'Раздел I; II'!P81+'Раздел I; II'!Q81+'Раздел I; II'!R81+'Раздел I; II'!S81+'Раздел I; II'!T81+'Раздел I; II'!U81+'Раздел I; II'!V81+'Раздел I; II'!O24+'Раздел I; II'!P24+'Раздел I; II'!Q24+'Раздел I; II'!R24+'Раздел I; II'!S24+'Раздел I; II'!T24+'Раздел I; II'!U24+'Раздел I; II'!V24</f>
        <v>0</v>
      </c>
      <c r="L50" s="70"/>
    </row>
    <row r="51" spans="1:12" ht="16.5" customHeight="1">
      <c r="A51" s="66" t="s">
        <v>145</v>
      </c>
      <c r="B51" s="66"/>
      <c r="C51" s="66"/>
      <c r="D51" s="67" t="s">
        <v>146</v>
      </c>
      <c r="E51" s="68">
        <v>321</v>
      </c>
      <c r="F51" s="68">
        <v>262</v>
      </c>
      <c r="G51" s="70">
        <f>SUM(H51:K51)</f>
        <v>0</v>
      </c>
      <c r="H51" s="70">
        <f>'Раздел I; II'!H25+'Раздел I; II'!I25+'Раздел I; II'!J25+'Раздел I; II'!K25+'Раздел I; II'!L25+'Раздел I; II'!H82+'Раздел I; II'!I82+'Раздел I; II'!J82+'Раздел I; II'!K82+'Раздел I; II'!L82</f>
        <v>0</v>
      </c>
      <c r="I51" s="70"/>
      <c r="J51" s="70"/>
      <c r="K51" s="70">
        <f>'Раздел I; II'!O25+'Раздел I; II'!P25+'Раздел I; II'!Q25+'Раздел I; II'!R25+'Раздел I; II'!S25+'Раздел I; II'!T25+'Раздел I; II'!U25+'Раздел I; II'!V25+'Раздел I; II'!O82+'Раздел I; II'!P82+'Раздел I; II'!Q82+'Раздел I; II'!R82+'Раздел I; II'!S82+'Раздел I; II'!T82+'Раздел I; II'!U82+'Раздел I; II'!V82</f>
        <v>0</v>
      </c>
      <c r="L51" s="70"/>
    </row>
    <row r="52" spans="1:12" ht="19.5" customHeight="1">
      <c r="A52" s="66" t="s">
        <v>147</v>
      </c>
      <c r="B52" s="66"/>
      <c r="C52" s="66"/>
      <c r="D52" s="67" t="s">
        <v>148</v>
      </c>
      <c r="E52" s="68">
        <v>850</v>
      </c>
      <c r="F52" s="68"/>
      <c r="G52" s="70">
        <f>SUM(H52:K52)</f>
        <v>19994.93</v>
      </c>
      <c r="H52" s="70">
        <f>SUM(H54:H56)</f>
        <v>14884.210000000001</v>
      </c>
      <c r="I52" s="70">
        <f>SUM(I54:I56)</f>
        <v>0</v>
      </c>
      <c r="J52" s="70">
        <f>SUM(J54:J56)</f>
        <v>0</v>
      </c>
      <c r="K52" s="70">
        <f>SUM(K54:K56)</f>
        <v>5110.719999999999</v>
      </c>
      <c r="L52" s="70">
        <f>SUM(L54:L56)</f>
        <v>0</v>
      </c>
    </row>
    <row r="53" spans="1:12" ht="16.5" customHeight="1">
      <c r="A53" s="66"/>
      <c r="B53" s="66" t="s">
        <v>41</v>
      </c>
      <c r="C53" s="66"/>
      <c r="D53" s="67" t="s">
        <v>42</v>
      </c>
      <c r="E53" s="68" t="s">
        <v>42</v>
      </c>
      <c r="F53" s="68"/>
      <c r="G53" s="70" t="s">
        <v>42</v>
      </c>
      <c r="H53" s="70" t="s">
        <v>42</v>
      </c>
      <c r="I53" s="70" t="s">
        <v>42</v>
      </c>
      <c r="J53" s="70" t="s">
        <v>42</v>
      </c>
      <c r="K53" s="70" t="s">
        <v>42</v>
      </c>
      <c r="L53" s="70" t="s">
        <v>42</v>
      </c>
    </row>
    <row r="54" spans="1:12" ht="27.75" customHeight="1">
      <c r="A54" s="66"/>
      <c r="B54" s="66" t="s">
        <v>149</v>
      </c>
      <c r="C54" s="66"/>
      <c r="D54" s="67" t="s">
        <v>150</v>
      </c>
      <c r="E54" s="68">
        <v>851</v>
      </c>
      <c r="F54" s="68">
        <v>290</v>
      </c>
      <c r="G54" s="70">
        <f>SUM(H54:K54)</f>
        <v>8499.45</v>
      </c>
      <c r="H54" s="70">
        <v>8499.45</v>
      </c>
      <c r="I54" s="70"/>
      <c r="J54" s="70"/>
      <c r="K54" s="70">
        <f>'Раздел I; II'!O85+'Раздел I; II'!P85+'Раздел I; II'!Q85+'Раздел I; II'!R85+'Раздел I; II'!S85+'Раздел I; II'!T85+'Раздел I; II'!U85+'Раздел I; II'!V85+'Раздел I; II'!O28+'Раздел I; II'!P28+'Раздел I; II'!Q28+'Раздел I; II'!R28+'Раздел I; II'!S28+'Раздел I; II'!T28+'Раздел I; II'!U28+'Раздел I; II'!V28</f>
        <v>0</v>
      </c>
      <c r="L54" s="70"/>
    </row>
    <row r="55" spans="1:12" ht="14.25" customHeight="1">
      <c r="A55" s="66"/>
      <c r="B55" s="66" t="s">
        <v>151</v>
      </c>
      <c r="C55" s="66"/>
      <c r="D55" s="67" t="s">
        <v>152</v>
      </c>
      <c r="E55" s="68">
        <v>852</v>
      </c>
      <c r="F55" s="68">
        <v>290</v>
      </c>
      <c r="G55" s="70">
        <f>SUM(H55:K55)</f>
        <v>9373.34</v>
      </c>
      <c r="H55" s="70">
        <v>6384.76</v>
      </c>
      <c r="I55" s="70"/>
      <c r="J55" s="70"/>
      <c r="K55" s="70">
        <v>2988.58</v>
      </c>
      <c r="L55" s="70"/>
    </row>
    <row r="56" spans="1:12" ht="16.5" customHeight="1">
      <c r="A56" s="66"/>
      <c r="B56" s="66" t="s">
        <v>153</v>
      </c>
      <c r="C56" s="66"/>
      <c r="D56" s="67" t="s">
        <v>154</v>
      </c>
      <c r="E56" s="68">
        <v>853</v>
      </c>
      <c r="F56" s="68">
        <v>290</v>
      </c>
      <c r="G56" s="70">
        <f>SUM(H56:K56)</f>
        <v>2122.14</v>
      </c>
      <c r="H56" s="70">
        <f>'Раздел I; II'!H87+'Раздел I; II'!I87+'Раздел I; II'!J87+'Раздел I; II'!K87+'Раздел I; II'!L87+'Раздел I; II'!H30+'Раздел I; II'!I30+'Раздел I; II'!J30+'Раздел I; II'!K30+'Раздел I; II'!L30</f>
        <v>0</v>
      </c>
      <c r="I56" s="70"/>
      <c r="J56" s="70"/>
      <c r="K56" s="70">
        <v>2122.14</v>
      </c>
      <c r="L56" s="70"/>
    </row>
    <row r="57" spans="1:12" ht="31.5" customHeight="1">
      <c r="A57" s="66" t="s">
        <v>155</v>
      </c>
      <c r="B57" s="66"/>
      <c r="C57" s="66"/>
      <c r="D57" s="67" t="s">
        <v>156</v>
      </c>
      <c r="E57" s="68">
        <v>830</v>
      </c>
      <c r="F57" s="68"/>
      <c r="G57" s="70">
        <f>SUM(H57:K57)</f>
        <v>0</v>
      </c>
      <c r="H57" s="70">
        <f>H59</f>
        <v>0</v>
      </c>
      <c r="I57" s="70">
        <f>I59</f>
        <v>0</v>
      </c>
      <c r="J57" s="70">
        <f>J59</f>
        <v>0</v>
      </c>
      <c r="K57" s="70">
        <f>K59</f>
        <v>0</v>
      </c>
      <c r="L57" s="70">
        <f>L59</f>
        <v>0</v>
      </c>
    </row>
    <row r="58" spans="1:12" ht="15.75" customHeight="1">
      <c r="A58" s="66"/>
      <c r="B58" s="66" t="s">
        <v>41</v>
      </c>
      <c r="C58" s="66"/>
      <c r="D58" s="67" t="s">
        <v>42</v>
      </c>
      <c r="E58" s="68" t="s">
        <v>42</v>
      </c>
      <c r="F58" s="68"/>
      <c r="G58" s="70" t="s">
        <v>42</v>
      </c>
      <c r="H58" s="70" t="s">
        <v>42</v>
      </c>
      <c r="I58" s="70" t="s">
        <v>42</v>
      </c>
      <c r="J58" s="70" t="s">
        <v>42</v>
      </c>
      <c r="K58" s="70" t="s">
        <v>42</v>
      </c>
      <c r="L58" s="70" t="s">
        <v>42</v>
      </c>
    </row>
    <row r="59" spans="1:12" ht="16.5" customHeight="1">
      <c r="A59" s="66"/>
      <c r="B59" s="66" t="s">
        <v>157</v>
      </c>
      <c r="C59" s="66"/>
      <c r="D59" s="67" t="s">
        <v>158</v>
      </c>
      <c r="E59" s="68">
        <v>831</v>
      </c>
      <c r="F59" s="68">
        <v>290</v>
      </c>
      <c r="G59" s="70">
        <f>SUM(H59:K59)</f>
        <v>0</v>
      </c>
      <c r="H59" s="70">
        <f>'Раздел I; II'!H90+'Раздел I; II'!I90+'Раздел I; II'!J90+'Раздел I; II'!K90+'Раздел I; II'!L90+'Раздел I; II'!H33+'Раздел I; II'!I33+'Раздел I; II'!J33+'Раздел I; II'!K33+'Раздел I; II'!L33</f>
        <v>0</v>
      </c>
      <c r="I59" s="70">
        <v>0</v>
      </c>
      <c r="J59" s="70">
        <v>0</v>
      </c>
      <c r="K59" s="70">
        <f>'Раздел I; II'!O33+'Раздел I; II'!P33+'Раздел I; II'!Q33+'Раздел I; II'!R33+'Раздел I; II'!S33+'Раздел I; II'!T33+'Раздел I; II'!U33+'Раздел I; II'!V33+'Раздел I; II'!O90+'Раздел I; II'!P90+'Раздел I; II'!Q90+'Раздел I; II'!R90+'Раздел I; II'!S90+'Раздел I; II'!T90+'Раздел I; II'!U90+'Раздел I; II'!V90</f>
        <v>0</v>
      </c>
      <c r="L59" s="70">
        <f>'Раздел I; II'!V90+'Раздел I; II'!V33</f>
        <v>0</v>
      </c>
    </row>
    <row r="60" spans="1:12" ht="30.75" customHeight="1">
      <c r="A60" s="66" t="s">
        <v>159</v>
      </c>
      <c r="B60" s="66"/>
      <c r="C60" s="66"/>
      <c r="D60" s="67" t="s">
        <v>160</v>
      </c>
      <c r="E60" s="68" t="s">
        <v>42</v>
      </c>
      <c r="F60" s="68"/>
      <c r="G60" s="71">
        <f>SUM(H60:K60)</f>
        <v>1000222.4099999999</v>
      </c>
      <c r="H60" s="71">
        <f>H62+H71+H82+H87</f>
        <v>709386.33</v>
      </c>
      <c r="I60" s="70">
        <f>I62+I71+I82+I87</f>
        <v>0</v>
      </c>
      <c r="J60" s="70">
        <f>J62+J71+J82+J87</f>
        <v>0</v>
      </c>
      <c r="K60" s="70">
        <f>K62+K71+K82+K87</f>
        <v>290836.08</v>
      </c>
      <c r="L60" s="70">
        <f>L62+L71+L82+L87</f>
        <v>0</v>
      </c>
    </row>
    <row r="61" spans="1:12" ht="16.5" customHeight="1">
      <c r="A61" s="66"/>
      <c r="B61" s="66" t="s">
        <v>41</v>
      </c>
      <c r="C61" s="66"/>
      <c r="D61" s="67" t="s">
        <v>42</v>
      </c>
      <c r="E61" s="68" t="s">
        <v>42</v>
      </c>
      <c r="F61" s="68"/>
      <c r="G61" s="71" t="s">
        <v>42</v>
      </c>
      <c r="H61" s="71" t="s">
        <v>42</v>
      </c>
      <c r="I61" s="70" t="s">
        <v>42</v>
      </c>
      <c r="J61" s="70" t="s">
        <v>42</v>
      </c>
      <c r="K61" s="70" t="s">
        <v>42</v>
      </c>
      <c r="L61" s="70" t="s">
        <v>42</v>
      </c>
    </row>
    <row r="62" spans="1:12" ht="26.25" customHeight="1">
      <c r="A62" s="66"/>
      <c r="B62" s="66" t="s">
        <v>161</v>
      </c>
      <c r="C62" s="66"/>
      <c r="D62" s="67" t="s">
        <v>162</v>
      </c>
      <c r="E62" s="68">
        <v>243</v>
      </c>
      <c r="F62" s="68"/>
      <c r="G62" s="71">
        <f>SUM(H62:K62)</f>
        <v>0</v>
      </c>
      <c r="H62" s="71">
        <f>SUM(H64:H70)</f>
        <v>0</v>
      </c>
      <c r="I62" s="70">
        <f>SUM(I64:I70)</f>
        <v>0</v>
      </c>
      <c r="J62" s="70">
        <f>SUM(J64:J70)</f>
        <v>0</v>
      </c>
      <c r="K62" s="70">
        <f>SUM(K64:K70)</f>
        <v>0</v>
      </c>
      <c r="L62" s="70">
        <f>SUM(L64:L70)</f>
        <v>0</v>
      </c>
    </row>
    <row r="63" spans="1:12" ht="17.25" customHeight="1">
      <c r="A63" s="66"/>
      <c r="B63" s="66"/>
      <c r="C63" s="66" t="s">
        <v>41</v>
      </c>
      <c r="D63" s="67" t="s">
        <v>42</v>
      </c>
      <c r="E63" s="68" t="s">
        <v>42</v>
      </c>
      <c r="F63" s="68"/>
      <c r="G63" s="71" t="s">
        <v>42</v>
      </c>
      <c r="H63" s="71" t="s">
        <v>42</v>
      </c>
      <c r="I63" s="70" t="s">
        <v>42</v>
      </c>
      <c r="J63" s="70" t="s">
        <v>42</v>
      </c>
      <c r="K63" s="70" t="s">
        <v>42</v>
      </c>
      <c r="L63" s="70" t="s">
        <v>42</v>
      </c>
    </row>
    <row r="64" spans="1:12" ht="18" customHeight="1">
      <c r="A64" s="66"/>
      <c r="B64" s="66"/>
      <c r="C64" s="66" t="s">
        <v>139</v>
      </c>
      <c r="D64" s="67" t="s">
        <v>163</v>
      </c>
      <c r="E64" s="68">
        <v>243</v>
      </c>
      <c r="F64" s="68">
        <v>222</v>
      </c>
      <c r="G64" s="71">
        <f>SUM(H64:K64)</f>
        <v>0</v>
      </c>
      <c r="H64" s="71"/>
      <c r="I64" s="70"/>
      <c r="J64" s="70"/>
      <c r="K64" s="70"/>
      <c r="L64" s="70"/>
    </row>
    <row r="65" spans="1:12" ht="16.5" customHeight="1">
      <c r="A65" s="66"/>
      <c r="B65" s="66"/>
      <c r="C65" s="66" t="s">
        <v>164</v>
      </c>
      <c r="D65" s="67" t="s">
        <v>165</v>
      </c>
      <c r="E65" s="68">
        <v>243</v>
      </c>
      <c r="F65" s="68">
        <v>224</v>
      </c>
      <c r="G65" s="71">
        <f>SUM(H65:K65)</f>
        <v>0</v>
      </c>
      <c r="H65" s="71"/>
      <c r="I65" s="70"/>
      <c r="J65" s="70"/>
      <c r="K65" s="70"/>
      <c r="L65" s="70"/>
    </row>
    <row r="66" spans="1:12" ht="16.5" customHeight="1">
      <c r="A66" s="66"/>
      <c r="B66" s="66"/>
      <c r="C66" s="66" t="s">
        <v>166</v>
      </c>
      <c r="D66" s="67" t="s">
        <v>167</v>
      </c>
      <c r="E66" s="68">
        <v>243</v>
      </c>
      <c r="F66" s="68">
        <v>225</v>
      </c>
      <c r="G66" s="71">
        <f>SUM(H66:K66)</f>
        <v>0</v>
      </c>
      <c r="H66" s="71"/>
      <c r="I66" s="70"/>
      <c r="J66" s="70"/>
      <c r="K66" s="70"/>
      <c r="L66" s="70"/>
    </row>
    <row r="67" spans="1:12" ht="18" customHeight="1">
      <c r="A67" s="66"/>
      <c r="B67" s="66"/>
      <c r="C67" s="66" t="s">
        <v>168</v>
      </c>
      <c r="D67" s="67" t="s">
        <v>169</v>
      </c>
      <c r="E67" s="68">
        <v>243</v>
      </c>
      <c r="F67" s="68">
        <v>226</v>
      </c>
      <c r="G67" s="71">
        <f>SUM(H67:K67)</f>
        <v>0</v>
      </c>
      <c r="H67" s="71"/>
      <c r="I67" s="70"/>
      <c r="J67" s="70"/>
      <c r="K67" s="70"/>
      <c r="L67" s="70"/>
    </row>
    <row r="68" spans="1:12" ht="17.25" customHeight="1">
      <c r="A68" s="66"/>
      <c r="B68" s="66"/>
      <c r="C68" s="66" t="s">
        <v>143</v>
      </c>
      <c r="D68" s="67" t="s">
        <v>170</v>
      </c>
      <c r="E68" s="68">
        <v>243</v>
      </c>
      <c r="F68" s="68">
        <v>290</v>
      </c>
      <c r="G68" s="71">
        <f>SUM(H68:K68)</f>
        <v>0</v>
      </c>
      <c r="H68" s="71"/>
      <c r="I68" s="70"/>
      <c r="J68" s="70"/>
      <c r="K68" s="70"/>
      <c r="L68" s="70"/>
    </row>
    <row r="69" spans="1:12" ht="16.5" customHeight="1">
      <c r="A69" s="66"/>
      <c r="B69" s="66"/>
      <c r="C69" s="66" t="s">
        <v>171</v>
      </c>
      <c r="D69" s="67" t="s">
        <v>172</v>
      </c>
      <c r="E69" s="68">
        <v>243</v>
      </c>
      <c r="F69" s="68">
        <v>310</v>
      </c>
      <c r="G69" s="71">
        <f>SUM(H69:K69)</f>
        <v>0</v>
      </c>
      <c r="H69" s="71"/>
      <c r="I69" s="70"/>
      <c r="J69" s="70"/>
      <c r="K69" s="70"/>
      <c r="L69" s="70"/>
    </row>
    <row r="70" spans="1:12" ht="16.5" customHeight="1">
      <c r="A70" s="66"/>
      <c r="B70" s="66"/>
      <c r="C70" s="66" t="s">
        <v>173</v>
      </c>
      <c r="D70" s="67" t="s">
        <v>174</v>
      </c>
      <c r="E70" s="68">
        <v>243</v>
      </c>
      <c r="F70" s="68">
        <v>340</v>
      </c>
      <c r="G70" s="71">
        <f>SUM(H70:K70)</f>
        <v>0</v>
      </c>
      <c r="H70" s="71"/>
      <c r="I70" s="70"/>
      <c r="J70" s="70"/>
      <c r="K70" s="70"/>
      <c r="L70" s="70"/>
    </row>
    <row r="71" spans="1:12" ht="28.5" customHeight="1">
      <c r="A71" s="66"/>
      <c r="B71" s="66" t="s">
        <v>175</v>
      </c>
      <c r="C71" s="66"/>
      <c r="D71" s="67" t="s">
        <v>176</v>
      </c>
      <c r="E71" s="68">
        <v>244</v>
      </c>
      <c r="F71" s="68"/>
      <c r="G71" s="71">
        <f>SUM(H71:K71)</f>
        <v>1000222.4099999999</v>
      </c>
      <c r="H71" s="71">
        <f>SUM(H73:H81)</f>
        <v>709386.33</v>
      </c>
      <c r="I71" s="70">
        <f>SUM(I73:I81)</f>
        <v>0</v>
      </c>
      <c r="J71" s="70">
        <f>SUM(J73:J81)</f>
        <v>0</v>
      </c>
      <c r="K71" s="70">
        <f>SUM(K73:K81)</f>
        <v>290836.08</v>
      </c>
      <c r="L71" s="70">
        <f>SUM(L73:L81)</f>
        <v>0</v>
      </c>
    </row>
    <row r="72" spans="1:12" ht="15" customHeight="1">
      <c r="A72" s="66"/>
      <c r="B72" s="66"/>
      <c r="C72" s="66" t="s">
        <v>41</v>
      </c>
      <c r="D72" s="67" t="s">
        <v>42</v>
      </c>
      <c r="E72" s="68" t="s">
        <v>42</v>
      </c>
      <c r="F72" s="68"/>
      <c r="G72" s="71" t="s">
        <v>42</v>
      </c>
      <c r="H72" s="71" t="s">
        <v>42</v>
      </c>
      <c r="I72" s="70" t="s">
        <v>42</v>
      </c>
      <c r="J72" s="70" t="s">
        <v>42</v>
      </c>
      <c r="K72" s="70" t="s">
        <v>42</v>
      </c>
      <c r="L72" s="70" t="s">
        <v>42</v>
      </c>
    </row>
    <row r="73" spans="1:12" ht="16.5" customHeight="1">
      <c r="A73" s="66"/>
      <c r="B73" s="66"/>
      <c r="C73" s="66" t="s">
        <v>177</v>
      </c>
      <c r="D73" s="67" t="s">
        <v>178</v>
      </c>
      <c r="E73" s="68">
        <v>244</v>
      </c>
      <c r="F73" s="68">
        <v>221</v>
      </c>
      <c r="G73" s="71">
        <f>SUM(H73:K73)</f>
        <v>54557.76</v>
      </c>
      <c r="H73" s="71">
        <v>50469.57</v>
      </c>
      <c r="I73" s="70"/>
      <c r="J73" s="70"/>
      <c r="K73" s="70">
        <v>4088.19</v>
      </c>
      <c r="L73" s="70"/>
    </row>
    <row r="74" spans="1:12" ht="17.25" customHeight="1">
      <c r="A74" s="66"/>
      <c r="B74" s="66"/>
      <c r="C74" s="66" t="s">
        <v>139</v>
      </c>
      <c r="D74" s="67" t="s">
        <v>179</v>
      </c>
      <c r="E74" s="68">
        <v>244</v>
      </c>
      <c r="F74" s="68">
        <v>222</v>
      </c>
      <c r="G74" s="71">
        <f>SUM(H74:K74)</f>
        <v>2827.5</v>
      </c>
      <c r="H74" s="71">
        <f>'Раздел I; II'!H105+'Раздел I; II'!I105+'Раздел I; II'!J105+'Раздел I; II'!K105+'Раздел I; II'!L105+'Раздел I; II'!H48+'Раздел I; II'!I48+'Раздел I; II'!J48+'Раздел I; II'!K48+'Раздел I; II'!L48</f>
        <v>0</v>
      </c>
      <c r="I74" s="70"/>
      <c r="J74" s="70"/>
      <c r="K74" s="70">
        <v>2827.5</v>
      </c>
      <c r="L74" s="70"/>
    </row>
    <row r="75" spans="1:12" ht="18" customHeight="1">
      <c r="A75" s="66"/>
      <c r="B75" s="66"/>
      <c r="C75" s="66" t="s">
        <v>180</v>
      </c>
      <c r="D75" s="67" t="s">
        <v>181</v>
      </c>
      <c r="E75" s="68">
        <v>244</v>
      </c>
      <c r="F75" s="68">
        <v>223</v>
      </c>
      <c r="G75" s="71">
        <f>SUM(H75:K75)</f>
        <v>141574.34</v>
      </c>
      <c r="H75" s="71">
        <v>141574.34</v>
      </c>
      <c r="I75"/>
      <c r="J75" s="70"/>
      <c r="K75" s="70">
        <f>'Раздел I; II'!O49+'Раздел I; II'!P49+'Раздел I; II'!Q49+'Раздел I; II'!R49+'Раздел I; II'!S49+'Раздел I; II'!T49+'Раздел I; II'!U49+'Раздел I; II'!V49+'Раздел I; II'!O106+'Раздел I; II'!P106+'Раздел I; II'!Q106+'Раздел I; II'!R106+'Раздел I; II'!S106+'Раздел I; II'!T106+'Раздел I; II'!U106+'Раздел I; II'!V106</f>
        <v>0</v>
      </c>
      <c r="L75" s="70"/>
    </row>
    <row r="76" spans="1:12" ht="16.5" customHeight="1">
      <c r="A76" s="66"/>
      <c r="B76" s="66"/>
      <c r="C76" s="66" t="s">
        <v>164</v>
      </c>
      <c r="D76" s="67" t="s">
        <v>182</v>
      </c>
      <c r="E76" s="68">
        <v>244</v>
      </c>
      <c r="F76" s="68">
        <v>224</v>
      </c>
      <c r="G76" s="71">
        <f>SUM(H76:K76)</f>
        <v>292751.39</v>
      </c>
      <c r="H76" s="71">
        <v>292751.39</v>
      </c>
      <c r="I76" s="70"/>
      <c r="J76" s="70"/>
      <c r="K76" s="70">
        <f>'Раздел I; II'!O50+'Раздел I; II'!P50+'Раздел I; II'!Q50+'Раздел I; II'!R50+'Раздел I; II'!S50+'Раздел I; II'!T50+'Раздел I; II'!U50+'Раздел I; II'!V50+'Раздел I; II'!O107+'Раздел I; II'!P107+'Раздел I; II'!Q107+'Раздел I; II'!R107+'Раздел I; II'!S107+'Раздел I; II'!T107+'Раздел I; II'!U107+'Раздел I; II'!V107</f>
        <v>0</v>
      </c>
      <c r="L76" s="70"/>
    </row>
    <row r="77" spans="1:12" ht="16.5" customHeight="1">
      <c r="A77" s="66"/>
      <c r="B77" s="66"/>
      <c r="C77" s="66" t="s">
        <v>166</v>
      </c>
      <c r="D77" s="67" t="s">
        <v>183</v>
      </c>
      <c r="E77" s="68">
        <v>244</v>
      </c>
      <c r="F77" s="68">
        <v>225</v>
      </c>
      <c r="G77" s="71">
        <f>SUM(H77:K77)</f>
        <v>132171.22</v>
      </c>
      <c r="H77" s="71">
        <v>92925.36</v>
      </c>
      <c r="I77" s="71"/>
      <c r="J77" s="71"/>
      <c r="K77" s="71">
        <v>39245.86</v>
      </c>
      <c r="L77" s="70"/>
    </row>
    <row r="78" spans="1:12" ht="18.75" customHeight="1">
      <c r="A78" s="66"/>
      <c r="B78" s="66"/>
      <c r="C78" s="66" t="s">
        <v>168</v>
      </c>
      <c r="D78" s="67" t="s">
        <v>184</v>
      </c>
      <c r="E78" s="68">
        <v>244</v>
      </c>
      <c r="F78" s="68">
        <v>226</v>
      </c>
      <c r="G78" s="71">
        <f>SUM(H78:K78)</f>
        <v>177862.89</v>
      </c>
      <c r="H78" s="71">
        <v>77127</v>
      </c>
      <c r="I78" s="71"/>
      <c r="J78" s="71"/>
      <c r="K78" s="71">
        <v>100735.89</v>
      </c>
      <c r="L78" s="70"/>
    </row>
    <row r="79" spans="1:12" ht="15.75" customHeight="1">
      <c r="A79" s="66"/>
      <c r="B79" s="66"/>
      <c r="C79" s="66" t="s">
        <v>143</v>
      </c>
      <c r="D79" s="67" t="s">
        <v>185</v>
      </c>
      <c r="E79" s="68">
        <v>244</v>
      </c>
      <c r="F79" s="68">
        <v>290</v>
      </c>
      <c r="G79" s="71">
        <f>SUM(H79:K79)</f>
        <v>15175.86</v>
      </c>
      <c r="H79" s="71">
        <f>'Раздел I; II'!H110+'Раздел I; II'!I110+'Раздел I; II'!J110+'Раздел I; II'!K110+'Раздел I; II'!L110+'Раздел I; II'!H53+'Раздел I; II'!I53+'Раздел I; II'!J53+'Раздел I; II'!K53+'Раздел I; II'!L53</f>
        <v>0</v>
      </c>
      <c r="I79" s="71"/>
      <c r="J79" s="71"/>
      <c r="K79" s="71">
        <v>15175.86</v>
      </c>
      <c r="L79" s="70"/>
    </row>
    <row r="80" spans="1:12" ht="15.75" customHeight="1">
      <c r="A80" s="66"/>
      <c r="B80" s="66"/>
      <c r="C80" s="66" t="s">
        <v>171</v>
      </c>
      <c r="D80" s="67" t="s">
        <v>186</v>
      </c>
      <c r="E80" s="68">
        <v>244</v>
      </c>
      <c r="F80" s="68">
        <v>310</v>
      </c>
      <c r="G80" s="71">
        <f>SUM(H80:K80)</f>
        <v>27311.49</v>
      </c>
      <c r="H80" s="71">
        <v>19170.49</v>
      </c>
      <c r="I80" s="71"/>
      <c r="J80" s="71"/>
      <c r="K80" s="71">
        <v>8141</v>
      </c>
      <c r="L80" s="70"/>
    </row>
    <row r="81" spans="1:12" ht="16.5" customHeight="1">
      <c r="A81" s="66"/>
      <c r="B81" s="66"/>
      <c r="C81" s="66" t="s">
        <v>173</v>
      </c>
      <c r="D81" s="67" t="s">
        <v>187</v>
      </c>
      <c r="E81" s="68">
        <v>244</v>
      </c>
      <c r="F81" s="68">
        <v>340</v>
      </c>
      <c r="G81" s="71">
        <f>SUM(H81:K81)</f>
        <v>155989.96</v>
      </c>
      <c r="H81" s="71">
        <v>35368.18</v>
      </c>
      <c r="I81" s="71"/>
      <c r="J81" s="71"/>
      <c r="K81" s="71">
        <v>120621.78</v>
      </c>
      <c r="L81" s="70"/>
    </row>
    <row r="82" spans="1:12" ht="31.5" customHeight="1">
      <c r="A82" s="66"/>
      <c r="B82" s="81">
        <v>416</v>
      </c>
      <c r="C82" s="66" t="s">
        <v>188</v>
      </c>
      <c r="D82" s="67" t="s">
        <v>189</v>
      </c>
      <c r="E82" s="82">
        <v>406</v>
      </c>
      <c r="F82" s="68"/>
      <c r="G82" s="71">
        <f>SUM(H82:K82)</f>
        <v>0</v>
      </c>
      <c r="H82" s="71">
        <f>SUM(H84:H86)</f>
        <v>0</v>
      </c>
      <c r="I82" s="70">
        <f>SUM(I84:I86)</f>
        <v>0</v>
      </c>
      <c r="J82" s="70">
        <f>SUM(J84:J86)</f>
        <v>0</v>
      </c>
      <c r="K82" s="70">
        <f>SUM(K84:K86)</f>
        <v>0</v>
      </c>
      <c r="L82" s="70">
        <f>SUM(L84:L86)</f>
        <v>0</v>
      </c>
    </row>
    <row r="83" spans="1:12" ht="16.5" customHeight="1">
      <c r="A83" s="66"/>
      <c r="B83" s="66"/>
      <c r="C83" s="66" t="s">
        <v>41</v>
      </c>
      <c r="D83" s="67" t="s">
        <v>42</v>
      </c>
      <c r="E83" s="82" t="s">
        <v>42</v>
      </c>
      <c r="F83" s="68"/>
      <c r="G83" s="71" t="s">
        <v>42</v>
      </c>
      <c r="H83" s="71" t="s">
        <v>42</v>
      </c>
      <c r="I83" s="70" t="s">
        <v>42</v>
      </c>
      <c r="J83" s="70" t="s">
        <v>42</v>
      </c>
      <c r="K83" s="70" t="s">
        <v>42</v>
      </c>
      <c r="L83" s="70" t="s">
        <v>42</v>
      </c>
    </row>
    <row r="84" spans="1:12" ht="16.5" customHeight="1">
      <c r="A84" s="66"/>
      <c r="B84" s="66"/>
      <c r="C84" s="66" t="s">
        <v>168</v>
      </c>
      <c r="D84" s="67" t="s">
        <v>190</v>
      </c>
      <c r="E84" s="82">
        <v>406</v>
      </c>
      <c r="F84" s="82">
        <v>226</v>
      </c>
      <c r="G84" s="71">
        <f>SUM(H84:K84)</f>
        <v>0</v>
      </c>
      <c r="H84" s="71"/>
      <c r="I84" s="70"/>
      <c r="J84" s="70"/>
      <c r="K84" s="70"/>
      <c r="L84" s="70"/>
    </row>
    <row r="85" spans="1:12" ht="18" customHeight="1">
      <c r="A85" s="66"/>
      <c r="B85" s="66"/>
      <c r="C85" s="66" t="s">
        <v>143</v>
      </c>
      <c r="D85" s="67" t="s">
        <v>191</v>
      </c>
      <c r="E85" s="82">
        <v>406</v>
      </c>
      <c r="F85" s="68">
        <v>290</v>
      </c>
      <c r="G85" s="71">
        <f>SUM(H85:K85)</f>
        <v>0</v>
      </c>
      <c r="H85" s="71"/>
      <c r="I85" s="70"/>
      <c r="J85" s="70"/>
      <c r="K85" s="70"/>
      <c r="L85" s="70"/>
    </row>
    <row r="86" spans="1:12" ht="16.5" customHeight="1">
      <c r="A86" s="66"/>
      <c r="B86" s="66"/>
      <c r="C86" s="66" t="s">
        <v>171</v>
      </c>
      <c r="D86" s="67" t="s">
        <v>192</v>
      </c>
      <c r="E86" s="82">
        <v>406</v>
      </c>
      <c r="F86" s="68">
        <v>310</v>
      </c>
      <c r="G86" s="71">
        <f>SUM(H86:K86)</f>
        <v>0</v>
      </c>
      <c r="H86" s="71"/>
      <c r="I86" s="70"/>
      <c r="J86" s="70"/>
      <c r="K86" s="70"/>
      <c r="L86" s="70"/>
    </row>
    <row r="87" spans="1:12" ht="43.5" customHeight="1">
      <c r="A87" s="66"/>
      <c r="B87" s="66" t="s">
        <v>193</v>
      </c>
      <c r="C87" s="66"/>
      <c r="D87" s="67" t="s">
        <v>194</v>
      </c>
      <c r="E87" s="82">
        <v>407</v>
      </c>
      <c r="F87" s="68"/>
      <c r="G87" s="71">
        <f>SUM(H87:K87)</f>
        <v>0</v>
      </c>
      <c r="H87" s="71">
        <f>SUM(H89:H94)</f>
        <v>0</v>
      </c>
      <c r="I87" s="70">
        <f>SUM(I89:I94)</f>
        <v>0</v>
      </c>
      <c r="J87" s="70">
        <f>SUM(J89:J94)</f>
        <v>0</v>
      </c>
      <c r="K87" s="70">
        <f>SUM(K89:K94)</f>
        <v>0</v>
      </c>
      <c r="L87" s="70">
        <f>SUM(L89:L94)</f>
        <v>0</v>
      </c>
    </row>
    <row r="88" spans="1:12" ht="18" customHeight="1">
      <c r="A88" s="66"/>
      <c r="B88" s="66" t="s">
        <v>41</v>
      </c>
      <c r="C88" s="66"/>
      <c r="D88" s="67" t="s">
        <v>42</v>
      </c>
      <c r="E88" s="82" t="s">
        <v>42</v>
      </c>
      <c r="F88" s="68"/>
      <c r="G88" s="71" t="s">
        <v>42</v>
      </c>
      <c r="H88" s="71" t="s">
        <v>42</v>
      </c>
      <c r="I88" s="70" t="s">
        <v>42</v>
      </c>
      <c r="J88" s="70" t="s">
        <v>42</v>
      </c>
      <c r="K88" s="70" t="s">
        <v>42</v>
      </c>
      <c r="L88" s="70" t="s">
        <v>42</v>
      </c>
    </row>
    <row r="89" spans="1:12" ht="16.5" customHeight="1">
      <c r="A89" s="66"/>
      <c r="B89" s="66"/>
      <c r="C89" s="66" t="s">
        <v>139</v>
      </c>
      <c r="D89" s="67" t="s">
        <v>195</v>
      </c>
      <c r="E89" s="82">
        <v>407</v>
      </c>
      <c r="F89" s="68">
        <v>222</v>
      </c>
      <c r="G89" s="71">
        <f>SUM(H89:K89)</f>
        <v>0</v>
      </c>
      <c r="H89" s="71"/>
      <c r="I89" s="70"/>
      <c r="J89" s="70"/>
      <c r="K89" s="70"/>
      <c r="L89" s="70"/>
    </row>
    <row r="90" spans="1:12" ht="16.5" customHeight="1">
      <c r="A90" s="66"/>
      <c r="B90" s="66"/>
      <c r="C90" s="66" t="s">
        <v>164</v>
      </c>
      <c r="D90" s="67" t="s">
        <v>196</v>
      </c>
      <c r="E90" s="82">
        <v>407</v>
      </c>
      <c r="F90" s="68">
        <v>224</v>
      </c>
      <c r="G90" s="71">
        <f>SUM(H90:K90)</f>
        <v>0</v>
      </c>
      <c r="H90" s="71"/>
      <c r="I90" s="70"/>
      <c r="J90" s="70"/>
      <c r="K90" s="70"/>
      <c r="L90" s="70"/>
    </row>
    <row r="91" spans="1:12" ht="18" customHeight="1">
      <c r="A91" s="66"/>
      <c r="B91" s="66"/>
      <c r="C91" s="66" t="s">
        <v>168</v>
      </c>
      <c r="D91" s="67" t="s">
        <v>197</v>
      </c>
      <c r="E91" s="82">
        <v>407</v>
      </c>
      <c r="F91" s="68">
        <v>226</v>
      </c>
      <c r="G91" s="70">
        <f>SUM(H91:K91)</f>
        <v>0</v>
      </c>
      <c r="H91" s="70"/>
      <c r="I91" s="70"/>
      <c r="J91" s="70"/>
      <c r="K91" s="70"/>
      <c r="L91" s="70"/>
    </row>
    <row r="92" spans="1:12" ht="15" customHeight="1">
      <c r="A92" s="66"/>
      <c r="B92" s="66"/>
      <c r="C92" s="66" t="s">
        <v>143</v>
      </c>
      <c r="D92" s="67" t="s">
        <v>198</v>
      </c>
      <c r="E92" s="82">
        <v>407</v>
      </c>
      <c r="F92" s="68">
        <v>290</v>
      </c>
      <c r="G92" s="70">
        <f>SUM(H92:K92)</f>
        <v>0</v>
      </c>
      <c r="H92" s="70"/>
      <c r="I92" s="70"/>
      <c r="J92" s="70"/>
      <c r="K92" s="70"/>
      <c r="L92" s="70"/>
    </row>
    <row r="93" spans="1:12" ht="16.5" customHeight="1">
      <c r="A93" s="66"/>
      <c r="B93" s="66"/>
      <c r="C93" s="66" t="s">
        <v>171</v>
      </c>
      <c r="D93" s="67" t="s">
        <v>199</v>
      </c>
      <c r="E93" s="82">
        <v>407</v>
      </c>
      <c r="F93" s="68">
        <v>310</v>
      </c>
      <c r="G93" s="70">
        <f>SUM(H93:K93)</f>
        <v>0</v>
      </c>
      <c r="H93" s="70"/>
      <c r="I93" s="70"/>
      <c r="J93" s="70"/>
      <c r="K93" s="70"/>
      <c r="L93" s="70"/>
    </row>
    <row r="94" spans="1:12" ht="16.5" customHeight="1">
      <c r="A94" s="66"/>
      <c r="B94" s="66"/>
      <c r="C94" s="66" t="s">
        <v>173</v>
      </c>
      <c r="D94" s="67" t="s">
        <v>200</v>
      </c>
      <c r="E94" s="82">
        <v>407</v>
      </c>
      <c r="F94" s="68">
        <v>340</v>
      </c>
      <c r="G94" s="70">
        <f>SUM(H94:K94)</f>
        <v>0</v>
      </c>
      <c r="H94" s="70"/>
      <c r="I94" s="70"/>
      <c r="J94" s="70"/>
      <c r="K94" s="70"/>
      <c r="L94" s="70"/>
    </row>
    <row r="95" spans="1:12" ht="16.5" customHeight="1">
      <c r="A95" s="66" t="s">
        <v>201</v>
      </c>
      <c r="B95" s="66"/>
      <c r="C95" s="66"/>
      <c r="D95" s="67" t="s">
        <v>202</v>
      </c>
      <c r="E95" s="68" t="s">
        <v>42</v>
      </c>
      <c r="F95" s="68">
        <v>500</v>
      </c>
      <c r="G95" s="70">
        <f>SUM(H95:K95)</f>
        <v>0</v>
      </c>
      <c r="H95" s="70">
        <f>SUM(H97:H98)</f>
        <v>0</v>
      </c>
      <c r="I95" s="70">
        <f>SUM(I97:I98)</f>
        <v>0</v>
      </c>
      <c r="J95" s="70">
        <f>SUM(J97:J98)</f>
        <v>0</v>
      </c>
      <c r="K95" s="70">
        <f>SUM(K97:K98)</f>
        <v>0</v>
      </c>
      <c r="L95" s="70">
        <f>SUM(L97:L98)</f>
        <v>0</v>
      </c>
    </row>
    <row r="96" spans="1:12" ht="16.5" customHeight="1">
      <c r="A96" s="66"/>
      <c r="B96" s="66" t="s">
        <v>41</v>
      </c>
      <c r="C96" s="66"/>
      <c r="D96" s="68" t="s">
        <v>42</v>
      </c>
      <c r="E96" s="68" t="s">
        <v>42</v>
      </c>
      <c r="F96" s="68" t="s">
        <v>42</v>
      </c>
      <c r="G96" s="70" t="s">
        <v>42</v>
      </c>
      <c r="H96" s="70" t="s">
        <v>42</v>
      </c>
      <c r="I96" s="70" t="s">
        <v>42</v>
      </c>
      <c r="J96" s="70" t="s">
        <v>42</v>
      </c>
      <c r="K96" s="70" t="s">
        <v>42</v>
      </c>
      <c r="L96" s="70" t="s">
        <v>42</v>
      </c>
    </row>
    <row r="97" spans="1:12" ht="16.5" customHeight="1">
      <c r="A97" s="66"/>
      <c r="B97" s="66" t="s">
        <v>203</v>
      </c>
      <c r="C97" s="66"/>
      <c r="D97" s="67" t="s">
        <v>204</v>
      </c>
      <c r="E97" s="68" t="s">
        <v>42</v>
      </c>
      <c r="F97" s="68">
        <v>510</v>
      </c>
      <c r="G97" s="70">
        <f>SUM(H97:K97)</f>
        <v>0</v>
      </c>
      <c r="H97" s="70"/>
      <c r="I97" s="70"/>
      <c r="J97" s="70"/>
      <c r="K97" s="70"/>
      <c r="L97" s="70"/>
    </row>
    <row r="98" spans="1:12" ht="15.75" customHeight="1">
      <c r="A98" s="66"/>
      <c r="B98" s="66" t="s">
        <v>205</v>
      </c>
      <c r="C98" s="66"/>
      <c r="D98" s="67" t="s">
        <v>206</v>
      </c>
      <c r="E98" s="68" t="s">
        <v>42</v>
      </c>
      <c r="F98" s="68" t="s">
        <v>42</v>
      </c>
      <c r="G98" s="70">
        <f>SUM(H98:K98)</f>
        <v>0</v>
      </c>
      <c r="H98" s="70">
        <f>SUM(H100:H101)</f>
        <v>0</v>
      </c>
      <c r="I98" s="70">
        <f>SUM(I100:I101)</f>
        <v>0</v>
      </c>
      <c r="J98" s="70">
        <f>SUM(J100:J101)</f>
        <v>0</v>
      </c>
      <c r="K98" s="70">
        <f>SUM(K100:K101)</f>
        <v>0</v>
      </c>
      <c r="L98" s="70">
        <f>SUM(L100:L101)</f>
        <v>0</v>
      </c>
    </row>
    <row r="99" spans="1:12" ht="15.75" customHeight="1">
      <c r="A99" s="66"/>
      <c r="B99" s="66" t="s">
        <v>41</v>
      </c>
      <c r="C99" s="66"/>
      <c r="D99" s="68" t="s">
        <v>42</v>
      </c>
      <c r="E99" s="68" t="s">
        <v>42</v>
      </c>
      <c r="F99" s="68" t="s">
        <v>42</v>
      </c>
      <c r="G99" s="70" t="s">
        <v>42</v>
      </c>
      <c r="H99" s="70" t="s">
        <v>42</v>
      </c>
      <c r="I99" s="70" t="s">
        <v>42</v>
      </c>
      <c r="J99" s="70" t="s">
        <v>42</v>
      </c>
      <c r="K99" s="70" t="s">
        <v>42</v>
      </c>
      <c r="L99" s="70" t="s">
        <v>42</v>
      </c>
    </row>
    <row r="100" spans="1:12" ht="18.75" customHeight="1">
      <c r="A100" s="66"/>
      <c r="B100" s="66"/>
      <c r="C100" s="66" t="s">
        <v>207</v>
      </c>
      <c r="D100" s="67" t="s">
        <v>208</v>
      </c>
      <c r="E100" s="68" t="s">
        <v>42</v>
      </c>
      <c r="F100" s="68">
        <v>550</v>
      </c>
      <c r="G100" s="70">
        <f>SUM(H100:K100)</f>
        <v>0</v>
      </c>
      <c r="H100" s="70"/>
      <c r="I100" s="70"/>
      <c r="J100" s="70"/>
      <c r="K100" s="70"/>
      <c r="L100" s="70"/>
    </row>
    <row r="101" spans="1:12" ht="17.25" customHeight="1">
      <c r="A101" s="66"/>
      <c r="B101" s="66"/>
      <c r="C101" s="66" t="s">
        <v>209</v>
      </c>
      <c r="D101" s="67" t="s">
        <v>210</v>
      </c>
      <c r="E101" s="68" t="s">
        <v>42</v>
      </c>
      <c r="F101" s="68">
        <v>560</v>
      </c>
      <c r="G101" s="70">
        <f>SUM(H101:K101)</f>
        <v>0</v>
      </c>
      <c r="H101" s="70"/>
      <c r="I101" s="70"/>
      <c r="J101" s="70"/>
      <c r="K101" s="70"/>
      <c r="L101" s="70"/>
    </row>
    <row r="102" spans="1:12" ht="16.5" customHeight="1">
      <c r="A102" s="66" t="s">
        <v>211</v>
      </c>
      <c r="B102" s="66"/>
      <c r="C102" s="66"/>
      <c r="D102" s="67" t="s">
        <v>212</v>
      </c>
      <c r="E102" s="68" t="s">
        <v>42</v>
      </c>
      <c r="F102" s="68">
        <v>600</v>
      </c>
      <c r="G102" s="70">
        <f>SUM(H102:K102)</f>
        <v>0</v>
      </c>
      <c r="H102" s="70">
        <f>SUM(H104:H105)</f>
        <v>0</v>
      </c>
      <c r="I102" s="70">
        <f>SUM(I104:I105)</f>
        <v>0</v>
      </c>
      <c r="J102" s="70">
        <f>SUM(J104:J105)</f>
        <v>0</v>
      </c>
      <c r="K102" s="70">
        <f>SUM(K104:K105)</f>
        <v>0</v>
      </c>
      <c r="L102" s="70">
        <f>SUM(L104:L105)</f>
        <v>0</v>
      </c>
    </row>
    <row r="103" spans="1:12" ht="16.5" customHeight="1">
      <c r="A103" s="66"/>
      <c r="B103" s="66" t="s">
        <v>41</v>
      </c>
      <c r="C103" s="66"/>
      <c r="D103" s="68" t="s">
        <v>42</v>
      </c>
      <c r="E103" s="68" t="s">
        <v>42</v>
      </c>
      <c r="F103" s="68" t="s">
        <v>42</v>
      </c>
      <c r="G103" s="70" t="s">
        <v>42</v>
      </c>
      <c r="H103" s="70" t="s">
        <v>42</v>
      </c>
      <c r="I103" s="70" t="s">
        <v>42</v>
      </c>
      <c r="J103" s="70" t="s">
        <v>42</v>
      </c>
      <c r="K103" s="70" t="s">
        <v>42</v>
      </c>
      <c r="L103" s="70" t="s">
        <v>42</v>
      </c>
    </row>
    <row r="104" spans="1:12" ht="16.5" customHeight="1">
      <c r="A104" s="66"/>
      <c r="B104" s="66" t="s">
        <v>213</v>
      </c>
      <c r="C104" s="66"/>
      <c r="D104" s="67" t="s">
        <v>214</v>
      </c>
      <c r="E104" s="68" t="s">
        <v>42</v>
      </c>
      <c r="F104" s="68">
        <v>610</v>
      </c>
      <c r="G104" s="70">
        <f>SUM(H104:K104)</f>
        <v>0</v>
      </c>
      <c r="H104" s="70"/>
      <c r="I104" s="70"/>
      <c r="J104" s="70"/>
      <c r="K104" s="70"/>
      <c r="L104" s="70"/>
    </row>
    <row r="105" spans="1:12" ht="14.25" customHeight="1">
      <c r="A105" s="66"/>
      <c r="B105" s="66" t="s">
        <v>215</v>
      </c>
      <c r="C105" s="66"/>
      <c r="D105" s="67" t="s">
        <v>216</v>
      </c>
      <c r="E105" s="68" t="s">
        <v>42</v>
      </c>
      <c r="F105" s="68" t="s">
        <v>42</v>
      </c>
      <c r="G105" s="70">
        <f>SUM(H105:K105)</f>
        <v>0</v>
      </c>
      <c r="H105" s="70">
        <f>SUM(H107:H108)</f>
        <v>0</v>
      </c>
      <c r="I105" s="70">
        <f>SUM(I107:I108)</f>
        <v>0</v>
      </c>
      <c r="J105" s="70">
        <f>SUM(J107:J108)</f>
        <v>0</v>
      </c>
      <c r="K105" s="70">
        <f>SUM(K107:K108)</f>
        <v>0</v>
      </c>
      <c r="L105" s="70">
        <f>SUM(L107:L108)</f>
        <v>0</v>
      </c>
    </row>
    <row r="106" spans="1:12" ht="15.75" customHeight="1">
      <c r="A106" s="66"/>
      <c r="B106" s="66" t="s">
        <v>41</v>
      </c>
      <c r="C106" s="66"/>
      <c r="D106" s="68" t="s">
        <v>42</v>
      </c>
      <c r="E106" s="68" t="s">
        <v>42</v>
      </c>
      <c r="F106" s="68" t="s">
        <v>42</v>
      </c>
      <c r="G106" s="70" t="s">
        <v>42</v>
      </c>
      <c r="H106" s="70" t="s">
        <v>42</v>
      </c>
      <c r="I106" s="70" t="s">
        <v>42</v>
      </c>
      <c r="J106" s="70" t="s">
        <v>42</v>
      </c>
      <c r="K106" s="70" t="s">
        <v>42</v>
      </c>
      <c r="L106" s="70" t="s">
        <v>42</v>
      </c>
    </row>
    <row r="107" spans="1:12" ht="18.75" customHeight="1">
      <c r="A107" s="66"/>
      <c r="B107" s="66"/>
      <c r="C107" s="66" t="s">
        <v>217</v>
      </c>
      <c r="D107" s="67" t="s">
        <v>218</v>
      </c>
      <c r="E107" s="68" t="s">
        <v>42</v>
      </c>
      <c r="F107" s="68">
        <v>650</v>
      </c>
      <c r="G107" s="70">
        <f>SUM(H107:K107)</f>
        <v>0</v>
      </c>
      <c r="H107" s="70"/>
      <c r="I107" s="70"/>
      <c r="J107" s="70"/>
      <c r="K107" s="70"/>
      <c r="L107" s="70"/>
    </row>
    <row r="108" spans="1:12" ht="14.25" customHeight="1">
      <c r="A108" s="66"/>
      <c r="B108" s="66"/>
      <c r="C108" s="66" t="s">
        <v>219</v>
      </c>
      <c r="D108" s="67" t="s">
        <v>220</v>
      </c>
      <c r="E108" s="68" t="s">
        <v>42</v>
      </c>
      <c r="F108" s="68">
        <v>660</v>
      </c>
      <c r="G108" s="70">
        <f>SUM(H108:K108)</f>
        <v>0</v>
      </c>
      <c r="H108" s="70"/>
      <c r="I108" s="70"/>
      <c r="J108" s="70"/>
      <c r="K108" s="70"/>
      <c r="L108" s="70"/>
    </row>
    <row r="109" spans="1:12" ht="17.25" customHeight="1">
      <c r="A109" s="66" t="s">
        <v>221</v>
      </c>
      <c r="B109" s="66"/>
      <c r="C109" s="66"/>
      <c r="D109" s="67" t="s">
        <v>222</v>
      </c>
      <c r="E109" s="68" t="s">
        <v>42</v>
      </c>
      <c r="F109" s="68" t="s">
        <v>42</v>
      </c>
      <c r="G109" s="70">
        <f>SUM(H109:K109)</f>
        <v>0</v>
      </c>
      <c r="H109" s="70">
        <f>H9+H12-H37</f>
        <v>0</v>
      </c>
      <c r="I109" s="70">
        <f>I9+I12-I37</f>
        <v>0</v>
      </c>
      <c r="J109" s="70">
        <f>J9+J12-J37</f>
        <v>0</v>
      </c>
      <c r="K109" s="70">
        <f>K9+K12-K37</f>
        <v>0</v>
      </c>
      <c r="L109" s="70">
        <f>L9+L12-L37</f>
        <v>0</v>
      </c>
    </row>
    <row r="110" spans="1:12" ht="18.75" customHeight="1">
      <c r="A110" s="83"/>
      <c r="B110" s="83"/>
      <c r="C110" s="83"/>
      <c r="D110" s="84"/>
      <c r="E110" s="83"/>
      <c r="F110" s="83"/>
      <c r="G110" s="83"/>
      <c r="H110" s="83"/>
      <c r="I110" s="83"/>
      <c r="J110" s="83"/>
      <c r="K110" s="83"/>
      <c r="L110" s="83"/>
    </row>
    <row r="111" spans="2:12" ht="30" customHeight="1">
      <c r="B111" s="85" t="s">
        <v>223</v>
      </c>
      <c r="C111" s="85"/>
      <c r="D111" s="85"/>
      <c r="E111" s="85"/>
      <c r="F111" s="85"/>
      <c r="G111" s="85"/>
      <c r="H111" s="85"/>
      <c r="I111" s="85"/>
      <c r="J111" s="85"/>
      <c r="K111" s="85"/>
      <c r="L111" s="85"/>
    </row>
    <row r="112" spans="2:12" ht="29.25" customHeight="1">
      <c r="B112" s="86" t="s">
        <v>224</v>
      </c>
      <c r="C112" s="86"/>
      <c r="D112" s="86"/>
      <c r="E112" s="86"/>
      <c r="F112" s="86"/>
      <c r="G112" s="86"/>
      <c r="H112" s="86"/>
      <c r="I112" s="86"/>
      <c r="J112" s="86"/>
      <c r="K112" s="86"/>
      <c r="L112" s="86"/>
    </row>
    <row r="113" spans="1:12" ht="26.25" customHeight="1">
      <c r="A113" s="87"/>
      <c r="B113" s="86" t="s">
        <v>225</v>
      </c>
      <c r="C113" s="86"/>
      <c r="D113" s="86"/>
      <c r="E113" s="86"/>
      <c r="F113" s="86"/>
      <c r="G113" s="86"/>
      <c r="H113" s="86"/>
      <c r="I113" s="86"/>
      <c r="J113" s="86"/>
      <c r="K113" s="86"/>
      <c r="L113" s="86"/>
    </row>
    <row r="114" spans="1:12" ht="6.75" customHeight="1">
      <c r="A114" s="87"/>
      <c r="B114" s="88"/>
      <c r="C114" s="89"/>
      <c r="D114" s="89"/>
      <c r="E114" s="89"/>
      <c r="F114" s="89"/>
      <c r="G114" s="89"/>
      <c r="H114" s="89"/>
      <c r="I114" s="89"/>
      <c r="J114" s="89"/>
      <c r="K114" s="88"/>
      <c r="L114" s="88"/>
    </row>
    <row r="115" spans="3:10" ht="16.5" customHeight="1">
      <c r="C115" s="90" t="s">
        <v>226</v>
      </c>
      <c r="D115" s="90"/>
      <c r="E115" s="90"/>
      <c r="F115" s="90"/>
      <c r="G115" s="90"/>
      <c r="H115" s="91"/>
      <c r="I115" s="92" t="s">
        <v>227</v>
      </c>
      <c r="J115" s="92"/>
    </row>
    <row r="116" spans="3:10" ht="15.75" customHeight="1">
      <c r="C116" s="90" t="s">
        <v>228</v>
      </c>
      <c r="D116" s="90"/>
      <c r="E116" s="90"/>
      <c r="F116" s="93"/>
      <c r="G116" s="91"/>
      <c r="H116" s="91"/>
      <c r="I116" s="94" t="s">
        <v>5</v>
      </c>
      <c r="J116" s="95"/>
    </row>
    <row r="117" spans="3:10" ht="25.5" customHeight="1">
      <c r="C117" s="90" t="s">
        <v>229</v>
      </c>
      <c r="D117" s="90"/>
      <c r="E117" s="90"/>
      <c r="F117" s="90"/>
      <c r="G117" s="90"/>
      <c r="H117" s="91"/>
      <c r="I117" s="96"/>
      <c r="J117" s="96"/>
    </row>
    <row r="118" spans="3:10" ht="12.75">
      <c r="C118" s="97"/>
      <c r="D118" s="94"/>
      <c r="E118" s="97"/>
      <c r="F118" s="93"/>
      <c r="G118" s="97"/>
      <c r="H118" s="97"/>
      <c r="I118" s="97" t="s">
        <v>5</v>
      </c>
      <c r="J118" s="95"/>
    </row>
    <row r="119" spans="3:10" ht="17.25" customHeight="1">
      <c r="C119" s="90" t="s">
        <v>230</v>
      </c>
      <c r="D119" s="90"/>
      <c r="E119" s="90"/>
      <c r="F119" s="90"/>
      <c r="G119" s="90"/>
      <c r="H119" s="91"/>
      <c r="I119" s="96" t="s">
        <v>231</v>
      </c>
      <c r="J119" s="96"/>
    </row>
    <row r="120" spans="3:10" ht="12.75">
      <c r="C120" s="98"/>
      <c r="D120" s="99"/>
      <c r="E120" s="98"/>
      <c r="F120" s="93"/>
      <c r="G120" s="97"/>
      <c r="H120" s="97"/>
      <c r="I120" s="97" t="s">
        <v>5</v>
      </c>
      <c r="J120" s="95"/>
    </row>
    <row r="121" spans="3:10" ht="15.75" customHeight="1">
      <c r="C121" s="90" t="s">
        <v>232</v>
      </c>
      <c r="D121" s="90"/>
      <c r="E121" s="90"/>
      <c r="F121" s="90"/>
      <c r="G121" s="90"/>
      <c r="H121" s="91"/>
      <c r="I121" s="96" t="s">
        <v>231</v>
      </c>
      <c r="J121" s="96"/>
    </row>
    <row r="122" spans="3:10" ht="16.5" customHeight="1">
      <c r="C122" s="90" t="s">
        <v>233</v>
      </c>
      <c r="D122" s="90"/>
      <c r="E122" s="90"/>
      <c r="F122" s="93"/>
      <c r="G122" s="97"/>
      <c r="H122" s="97"/>
      <c r="I122" s="97" t="s">
        <v>5</v>
      </c>
      <c r="J122" s="95"/>
    </row>
    <row r="123" spans="3:10" ht="12.75" customHeight="1">
      <c r="C123" s="90" t="s">
        <v>234</v>
      </c>
      <c r="D123" s="90"/>
      <c r="E123" s="90"/>
      <c r="F123" s="90"/>
      <c r="G123" s="97"/>
      <c r="H123" s="100"/>
      <c r="I123" s="100"/>
      <c r="J123" s="100"/>
    </row>
    <row r="124" spans="3:10" ht="12.75">
      <c r="C124" s="98"/>
      <c r="D124" s="99"/>
      <c r="E124" s="99"/>
      <c r="F124" s="93"/>
      <c r="G124" s="97"/>
      <c r="H124" s="97"/>
      <c r="I124" s="95"/>
      <c r="J124" s="95"/>
    </row>
  </sheetData>
  <sheetProtection selectLockedCells="1" selectUnlockedCells="1"/>
  <mergeCells count="88">
    <mergeCell ref="A1:L1"/>
    <mergeCell ref="A2:L2"/>
    <mergeCell ref="A4:C7"/>
    <mergeCell ref="D4:D7"/>
    <mergeCell ref="E4:F6"/>
    <mergeCell ref="G4:L4"/>
    <mergeCell ref="G5:G7"/>
    <mergeCell ref="H5:L5"/>
    <mergeCell ref="H6:H7"/>
    <mergeCell ref="I6:I7"/>
    <mergeCell ref="J6:J7"/>
    <mergeCell ref="K6:L6"/>
    <mergeCell ref="A8:C8"/>
    <mergeCell ref="E8:F8"/>
    <mergeCell ref="A9:C9"/>
    <mergeCell ref="A10:C10"/>
    <mergeCell ref="A11:C11"/>
    <mergeCell ref="A12:C12"/>
    <mergeCell ref="A13:C13"/>
    <mergeCell ref="A14:C14"/>
    <mergeCell ref="B15:C15"/>
    <mergeCell ref="B16:C16"/>
    <mergeCell ref="B17:C17"/>
    <mergeCell ref="A18:C18"/>
    <mergeCell ref="B19:C19"/>
    <mergeCell ref="B20:C20"/>
    <mergeCell ref="B21:C21"/>
    <mergeCell ref="B22:C22"/>
    <mergeCell ref="B23:C23"/>
    <mergeCell ref="B24:C24"/>
    <mergeCell ref="B25:C25"/>
    <mergeCell ref="A26:C26"/>
    <mergeCell ref="A27:C27"/>
    <mergeCell ref="A28:C28"/>
    <mergeCell ref="B29:C29"/>
    <mergeCell ref="B30:C30"/>
    <mergeCell ref="A31:C31"/>
    <mergeCell ref="B32:C32"/>
    <mergeCell ref="B33:C33"/>
    <mergeCell ref="B34:C34"/>
    <mergeCell ref="B35:C35"/>
    <mergeCell ref="A36:C36"/>
    <mergeCell ref="A37:C37"/>
    <mergeCell ref="A38:C38"/>
    <mergeCell ref="A39:C39"/>
    <mergeCell ref="B40:C40"/>
    <mergeCell ref="B41:C41"/>
    <mergeCell ref="B45:C45"/>
    <mergeCell ref="A51:C51"/>
    <mergeCell ref="A52:C52"/>
    <mergeCell ref="B53:C53"/>
    <mergeCell ref="B54:C54"/>
    <mergeCell ref="B55:C55"/>
    <mergeCell ref="B56:C56"/>
    <mergeCell ref="A57:C57"/>
    <mergeCell ref="B58:C58"/>
    <mergeCell ref="B59:C59"/>
    <mergeCell ref="A60:C60"/>
    <mergeCell ref="B61:C61"/>
    <mergeCell ref="B62:C62"/>
    <mergeCell ref="B71:C71"/>
    <mergeCell ref="B87:C87"/>
    <mergeCell ref="B88:C88"/>
    <mergeCell ref="A95:C95"/>
    <mergeCell ref="B96:C96"/>
    <mergeCell ref="B97:C97"/>
    <mergeCell ref="B98:C98"/>
    <mergeCell ref="B99:C99"/>
    <mergeCell ref="A102:C102"/>
    <mergeCell ref="B103:C103"/>
    <mergeCell ref="B104:C104"/>
    <mergeCell ref="B105:C105"/>
    <mergeCell ref="B106:C106"/>
    <mergeCell ref="A109:C109"/>
    <mergeCell ref="B111:L111"/>
    <mergeCell ref="B112:L112"/>
    <mergeCell ref="B113:L113"/>
    <mergeCell ref="C115:G115"/>
    <mergeCell ref="I115:J115"/>
    <mergeCell ref="C116:E116"/>
    <mergeCell ref="C117:G117"/>
    <mergeCell ref="I117:J117"/>
    <mergeCell ref="C119:G119"/>
    <mergeCell ref="I119:J119"/>
    <mergeCell ref="C121:G121"/>
    <mergeCell ref="I121:J121"/>
    <mergeCell ref="C122:E122"/>
    <mergeCell ref="C123:F123"/>
  </mergeCells>
  <printOptions/>
  <pageMargins left="0.7083333333333334" right="0.4722222222222222" top="0.49236111111111114" bottom="0.43333333333333335" header="0.5118055555555555" footer="0.5118055555555555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4"/>
  <sheetViews>
    <sheetView zoomScale="88" zoomScaleNormal="88" workbookViewId="0" topLeftCell="A10">
      <selection activeCell="K39" sqref="K39"/>
    </sheetView>
  </sheetViews>
  <sheetFormatPr defaultColWidth="9.00390625" defaultRowHeight="12.75"/>
  <cols>
    <col min="1" max="1" width="0" style="16" hidden="1" customWidth="1"/>
    <col min="2" max="2" width="0" style="55" hidden="1" customWidth="1"/>
    <col min="3" max="3" width="51.375" style="55" customWidth="1"/>
    <col min="4" max="4" width="7.50390625" style="56" customWidth="1"/>
    <col min="5" max="5" width="10.875" style="57" customWidth="1"/>
    <col min="6" max="6" width="8.50390625" style="57" customWidth="1"/>
    <col min="7" max="8" width="16.50390625" style="58" customWidth="1"/>
    <col min="9" max="9" width="20.25390625" style="58" customWidth="1"/>
    <col min="10" max="11" width="16.50390625" style="58" customWidth="1"/>
    <col min="12" max="12" width="15.375" style="58" customWidth="1"/>
    <col min="13" max="16384" width="9.125" style="16" customWidth="1"/>
  </cols>
  <sheetData>
    <row r="1" spans="1:12" ht="18" customHeight="1">
      <c r="A1" s="43" t="s">
        <v>65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18" customHeight="1">
      <c r="A2" s="43" t="s">
        <v>235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15.75" customHeight="1">
      <c r="A3" s="101"/>
      <c r="B3" s="101"/>
      <c r="C3" s="101"/>
      <c r="D3" s="102"/>
      <c r="E3" s="103"/>
      <c r="F3" s="103"/>
      <c r="G3" s="103"/>
      <c r="H3" s="103"/>
      <c r="I3" s="103"/>
      <c r="J3" s="103"/>
      <c r="K3" s="103"/>
      <c r="L3" s="103"/>
    </row>
    <row r="4" spans="1:12" ht="15" customHeight="1">
      <c r="A4" s="45" t="s">
        <v>38</v>
      </c>
      <c r="B4" s="45"/>
      <c r="C4" s="45"/>
      <c r="D4" s="104" t="s">
        <v>67</v>
      </c>
      <c r="E4" s="45" t="s">
        <v>68</v>
      </c>
      <c r="F4" s="45"/>
      <c r="G4" s="45" t="s">
        <v>69</v>
      </c>
      <c r="H4" s="45"/>
      <c r="I4" s="45"/>
      <c r="J4" s="45"/>
      <c r="K4" s="45"/>
      <c r="L4" s="45"/>
    </row>
    <row r="5" spans="1:12" ht="16.5" customHeight="1">
      <c r="A5" s="45"/>
      <c r="B5" s="45"/>
      <c r="C5" s="45"/>
      <c r="D5" s="104"/>
      <c r="E5" s="45"/>
      <c r="F5" s="45"/>
      <c r="G5" s="45" t="s">
        <v>70</v>
      </c>
      <c r="H5" s="45" t="s">
        <v>71</v>
      </c>
      <c r="I5" s="45"/>
      <c r="J5" s="45"/>
      <c r="K5" s="45"/>
      <c r="L5" s="45"/>
    </row>
    <row r="6" spans="1:12" ht="55.5" customHeight="1">
      <c r="A6" s="45"/>
      <c r="B6" s="45"/>
      <c r="C6" s="45"/>
      <c r="D6" s="104"/>
      <c r="E6" s="45"/>
      <c r="F6" s="45"/>
      <c r="G6" s="45"/>
      <c r="H6" s="45" t="s">
        <v>72</v>
      </c>
      <c r="I6" s="45" t="s">
        <v>73</v>
      </c>
      <c r="J6" s="45" t="s">
        <v>74</v>
      </c>
      <c r="K6" s="45" t="s">
        <v>75</v>
      </c>
      <c r="L6" s="45"/>
    </row>
    <row r="7" spans="1:12" ht="55.5" customHeight="1">
      <c r="A7" s="45"/>
      <c r="B7" s="45"/>
      <c r="C7" s="45"/>
      <c r="D7" s="104"/>
      <c r="E7" s="45" t="s">
        <v>76</v>
      </c>
      <c r="F7" s="45" t="s">
        <v>77</v>
      </c>
      <c r="G7" s="45"/>
      <c r="H7" s="45"/>
      <c r="I7" s="45"/>
      <c r="J7" s="45"/>
      <c r="K7" s="45" t="s">
        <v>70</v>
      </c>
      <c r="L7" s="45" t="s">
        <v>78</v>
      </c>
    </row>
    <row r="8" spans="1:12" ht="16.5" customHeight="1">
      <c r="A8" s="45">
        <v>1</v>
      </c>
      <c r="B8" s="45"/>
      <c r="C8" s="45"/>
      <c r="D8" s="104">
        <v>2</v>
      </c>
      <c r="E8" s="45">
        <v>3</v>
      </c>
      <c r="F8" s="45"/>
      <c r="G8" s="44">
        <v>4</v>
      </c>
      <c r="H8" s="44">
        <v>5</v>
      </c>
      <c r="I8" s="44">
        <v>6</v>
      </c>
      <c r="J8" s="44">
        <v>7</v>
      </c>
      <c r="K8" s="44">
        <v>8</v>
      </c>
      <c r="L8" s="44">
        <v>9</v>
      </c>
    </row>
    <row r="9" spans="1:12" ht="15.75" customHeight="1">
      <c r="A9" s="105" t="s">
        <v>79</v>
      </c>
      <c r="B9" s="105"/>
      <c r="C9" s="105"/>
      <c r="D9" s="106" t="s">
        <v>80</v>
      </c>
      <c r="E9" s="107" t="s">
        <v>42</v>
      </c>
      <c r="F9" s="107" t="s">
        <v>42</v>
      </c>
      <c r="G9" s="108">
        <v>0</v>
      </c>
      <c r="H9" s="108">
        <v>0</v>
      </c>
      <c r="I9" s="108">
        <v>0</v>
      </c>
      <c r="J9" s="108">
        <f>'Раздел I; II'!N12-J10</f>
        <v>0</v>
      </c>
      <c r="K9" s="108">
        <v>0</v>
      </c>
      <c r="L9" s="108">
        <f>'Раздел I; II'!V12</f>
        <v>0</v>
      </c>
    </row>
    <row r="10" spans="1:12" ht="27.75" customHeight="1">
      <c r="A10" s="105" t="s">
        <v>81</v>
      </c>
      <c r="B10" s="105"/>
      <c r="C10" s="105"/>
      <c r="D10" s="106" t="s">
        <v>82</v>
      </c>
      <c r="E10" s="107" t="s">
        <v>42</v>
      </c>
      <c r="F10" s="107">
        <v>180</v>
      </c>
      <c r="G10" s="109">
        <f>I10+J10</f>
        <v>0</v>
      </c>
      <c r="H10" s="109" t="s">
        <v>42</v>
      </c>
      <c r="I10" s="109"/>
      <c r="J10" s="109"/>
      <c r="K10" s="109" t="s">
        <v>42</v>
      </c>
      <c r="L10" s="109" t="s">
        <v>42</v>
      </c>
    </row>
    <row r="11" spans="1:12" ht="56.25" customHeight="1">
      <c r="A11" s="105" t="s">
        <v>83</v>
      </c>
      <c r="B11" s="105"/>
      <c r="C11" s="105"/>
      <c r="D11" s="106" t="s">
        <v>84</v>
      </c>
      <c r="E11" s="107" t="s">
        <v>42</v>
      </c>
      <c r="F11" s="107">
        <v>130</v>
      </c>
      <c r="G11" s="109">
        <f>H11</f>
        <v>0</v>
      </c>
      <c r="H11" s="109"/>
      <c r="I11" s="109" t="s">
        <v>42</v>
      </c>
      <c r="J11" s="109" t="s">
        <v>42</v>
      </c>
      <c r="K11" s="109" t="s">
        <v>42</v>
      </c>
      <c r="L11" s="109" t="s">
        <v>42</v>
      </c>
    </row>
    <row r="12" spans="1:12" ht="16.5" customHeight="1">
      <c r="A12" s="110" t="s">
        <v>85</v>
      </c>
      <c r="B12" s="110"/>
      <c r="C12" s="110"/>
      <c r="D12" s="106" t="s">
        <v>86</v>
      </c>
      <c r="E12" s="107" t="s">
        <v>42</v>
      </c>
      <c r="F12" s="107" t="s">
        <v>42</v>
      </c>
      <c r="G12" s="111">
        <f>SUM(H12:K12)</f>
        <v>6539179.25</v>
      </c>
      <c r="H12" s="111">
        <f>H18</f>
        <v>4383479.25</v>
      </c>
      <c r="I12" s="111">
        <f>I28</f>
        <v>1875700</v>
      </c>
      <c r="J12" s="111">
        <f>J28</f>
        <v>0</v>
      </c>
      <c r="K12" s="111">
        <f>K14+K18+K26+K27+K31+K36</f>
        <v>280000</v>
      </c>
      <c r="L12" s="111">
        <f>L31</f>
        <v>0</v>
      </c>
    </row>
    <row r="13" spans="1:12" ht="18" customHeight="1">
      <c r="A13" s="105" t="s">
        <v>71</v>
      </c>
      <c r="B13" s="105"/>
      <c r="C13" s="105"/>
      <c r="D13" s="106" t="s">
        <v>42</v>
      </c>
      <c r="E13" s="107" t="s">
        <v>42</v>
      </c>
      <c r="F13" s="107" t="s">
        <v>42</v>
      </c>
      <c r="G13" s="109" t="s">
        <v>42</v>
      </c>
      <c r="H13" s="109" t="s">
        <v>42</v>
      </c>
      <c r="I13" s="109" t="s">
        <v>42</v>
      </c>
      <c r="J13" s="109" t="s">
        <v>42</v>
      </c>
      <c r="K13" s="109" t="s">
        <v>42</v>
      </c>
      <c r="L13" s="109" t="s">
        <v>42</v>
      </c>
    </row>
    <row r="14" spans="1:12" ht="15.75" customHeight="1">
      <c r="A14" s="105" t="s">
        <v>87</v>
      </c>
      <c r="B14" s="105"/>
      <c r="C14" s="105"/>
      <c r="D14" s="106" t="s">
        <v>88</v>
      </c>
      <c r="E14" s="107" t="s">
        <v>42</v>
      </c>
      <c r="F14" s="107">
        <v>120</v>
      </c>
      <c r="G14" s="109">
        <f>K14</f>
        <v>0</v>
      </c>
      <c r="H14" s="109" t="s">
        <v>42</v>
      </c>
      <c r="I14" s="109" t="s">
        <v>42</v>
      </c>
      <c r="J14" s="109" t="s">
        <v>42</v>
      </c>
      <c r="K14" s="109">
        <f>K16+K17</f>
        <v>0</v>
      </c>
      <c r="L14" s="109" t="s">
        <v>42</v>
      </c>
    </row>
    <row r="15" spans="1:12" ht="15" customHeight="1">
      <c r="A15" s="105"/>
      <c r="B15" s="105" t="s">
        <v>41</v>
      </c>
      <c r="C15" s="105"/>
      <c r="D15" s="106" t="s">
        <v>42</v>
      </c>
      <c r="E15" s="107" t="s">
        <v>42</v>
      </c>
      <c r="F15" s="107" t="s">
        <v>42</v>
      </c>
      <c r="G15" s="109" t="s">
        <v>42</v>
      </c>
      <c r="H15" s="109" t="s">
        <v>42</v>
      </c>
      <c r="I15" s="109" t="s">
        <v>42</v>
      </c>
      <c r="J15" s="109" t="s">
        <v>42</v>
      </c>
      <c r="K15" s="109" t="s">
        <v>42</v>
      </c>
      <c r="L15" s="109" t="s">
        <v>42</v>
      </c>
    </row>
    <row r="16" spans="1:12" ht="41.25" customHeight="1">
      <c r="A16" s="105"/>
      <c r="B16" s="105" t="s">
        <v>89</v>
      </c>
      <c r="C16" s="105"/>
      <c r="D16" s="106" t="s">
        <v>90</v>
      </c>
      <c r="E16" s="107" t="s">
        <v>42</v>
      </c>
      <c r="F16" s="107">
        <v>120</v>
      </c>
      <c r="G16" s="109">
        <f>K16</f>
        <v>0</v>
      </c>
      <c r="H16" s="109" t="s">
        <v>42</v>
      </c>
      <c r="I16" s="109" t="s">
        <v>42</v>
      </c>
      <c r="J16" s="109" t="s">
        <v>42</v>
      </c>
      <c r="K16" s="109">
        <v>0</v>
      </c>
      <c r="L16" s="109" t="s">
        <v>42</v>
      </c>
    </row>
    <row r="17" spans="1:12" ht="29.25" customHeight="1">
      <c r="A17" s="105"/>
      <c r="B17" s="105" t="s">
        <v>91</v>
      </c>
      <c r="C17" s="105"/>
      <c r="D17" s="106" t="s">
        <v>92</v>
      </c>
      <c r="E17" s="107" t="s">
        <v>42</v>
      </c>
      <c r="F17" s="107">
        <v>120</v>
      </c>
      <c r="G17" s="109">
        <f>K17</f>
        <v>0</v>
      </c>
      <c r="H17" s="109" t="s">
        <v>42</v>
      </c>
      <c r="I17" s="109" t="s">
        <v>42</v>
      </c>
      <c r="J17" s="109" t="s">
        <v>42</v>
      </c>
      <c r="K17" s="109">
        <v>0</v>
      </c>
      <c r="L17" s="109" t="s">
        <v>42</v>
      </c>
    </row>
    <row r="18" spans="1:12" ht="18" customHeight="1">
      <c r="A18" s="105" t="s">
        <v>93</v>
      </c>
      <c r="B18" s="105"/>
      <c r="C18" s="105"/>
      <c r="D18" s="106" t="s">
        <v>94</v>
      </c>
      <c r="E18" s="107" t="s">
        <v>42</v>
      </c>
      <c r="F18" s="107">
        <v>130</v>
      </c>
      <c r="G18" s="109">
        <f>H18+K18</f>
        <v>4663479.25</v>
      </c>
      <c r="H18" s="112">
        <f>H20+H21+H22+H23+H24</f>
        <v>4383479.25</v>
      </c>
      <c r="I18" s="109" t="s">
        <v>42</v>
      </c>
      <c r="J18" s="109" t="s">
        <v>42</v>
      </c>
      <c r="K18" s="109">
        <f>SUM(K20:K25)</f>
        <v>280000</v>
      </c>
      <c r="L18" s="109">
        <f>L25</f>
        <v>0</v>
      </c>
    </row>
    <row r="19" spans="1:12" ht="18.75" customHeight="1">
      <c r="A19" s="105"/>
      <c r="B19" s="105" t="s">
        <v>41</v>
      </c>
      <c r="C19" s="105"/>
      <c r="D19" s="106" t="s">
        <v>42</v>
      </c>
      <c r="E19" s="107" t="s">
        <v>42</v>
      </c>
      <c r="F19" s="107" t="s">
        <v>42</v>
      </c>
      <c r="G19" s="109" t="s">
        <v>42</v>
      </c>
      <c r="H19" s="109" t="s">
        <v>42</v>
      </c>
      <c r="I19" s="109" t="s">
        <v>42</v>
      </c>
      <c r="J19" s="109" t="s">
        <v>42</v>
      </c>
      <c r="K19" s="109" t="s">
        <v>42</v>
      </c>
      <c r="L19" s="109" t="s">
        <v>42</v>
      </c>
    </row>
    <row r="20" spans="1:12" ht="54.75" customHeight="1">
      <c r="A20" s="105"/>
      <c r="B20" s="105" t="s">
        <v>95</v>
      </c>
      <c r="C20" s="105"/>
      <c r="D20" s="106" t="s">
        <v>96</v>
      </c>
      <c r="E20" s="107" t="s">
        <v>42</v>
      </c>
      <c r="F20" s="107">
        <v>130</v>
      </c>
      <c r="G20" s="109">
        <f>H20+K20</f>
        <v>423658.07</v>
      </c>
      <c r="H20" s="112">
        <v>423658.07</v>
      </c>
      <c r="I20" s="109" t="s">
        <v>42</v>
      </c>
      <c r="J20" s="109" t="s">
        <v>42</v>
      </c>
      <c r="K20" s="109">
        <f>'Раздел I; II'!O69</f>
        <v>0</v>
      </c>
      <c r="L20" s="109" t="s">
        <v>42</v>
      </c>
    </row>
    <row r="21" spans="1:12" ht="27" customHeight="1">
      <c r="A21" s="105"/>
      <c r="B21" s="105" t="s">
        <v>97</v>
      </c>
      <c r="C21" s="105"/>
      <c r="D21" s="106" t="s">
        <v>98</v>
      </c>
      <c r="E21" s="107" t="s">
        <v>42</v>
      </c>
      <c r="F21" s="107">
        <v>130</v>
      </c>
      <c r="G21" s="109">
        <f>H21+K21</f>
        <v>4239821.18</v>
      </c>
      <c r="H21" s="112">
        <v>3959821.18</v>
      </c>
      <c r="I21" s="109" t="s">
        <v>42</v>
      </c>
      <c r="J21" s="109" t="s">
        <v>42</v>
      </c>
      <c r="K21" s="109">
        <v>280000</v>
      </c>
      <c r="L21" s="109" t="s">
        <v>42</v>
      </c>
    </row>
    <row r="22" spans="1:12" ht="42.75" customHeight="1">
      <c r="A22" s="105"/>
      <c r="B22" s="105" t="s">
        <v>99</v>
      </c>
      <c r="C22" s="105"/>
      <c r="D22" s="106" t="s">
        <v>100</v>
      </c>
      <c r="E22" s="107" t="s">
        <v>42</v>
      </c>
      <c r="F22" s="107">
        <v>130</v>
      </c>
      <c r="G22" s="109">
        <f>H22+K22</f>
        <v>0</v>
      </c>
      <c r="H22" s="112">
        <f>'Раздел I; II'!J69</f>
        <v>0</v>
      </c>
      <c r="I22" s="109" t="s">
        <v>42</v>
      </c>
      <c r="J22" s="109" t="s">
        <v>42</v>
      </c>
      <c r="K22" s="109">
        <f>'Раздел I; II'!Q69</f>
        <v>0</v>
      </c>
      <c r="L22" s="109" t="s">
        <v>42</v>
      </c>
    </row>
    <row r="23" spans="1:12" ht="16.5" customHeight="1">
      <c r="A23" s="105"/>
      <c r="B23" s="105" t="s">
        <v>101</v>
      </c>
      <c r="C23" s="105"/>
      <c r="D23" s="106" t="s">
        <v>102</v>
      </c>
      <c r="E23" s="107" t="s">
        <v>42</v>
      </c>
      <c r="F23" s="107">
        <v>130</v>
      </c>
      <c r="G23" s="109">
        <f>H23+K23</f>
        <v>0</v>
      </c>
      <c r="H23" s="112">
        <f>'Раздел I; II'!K69</f>
        <v>0</v>
      </c>
      <c r="I23" s="109" t="s">
        <v>42</v>
      </c>
      <c r="J23" s="109" t="s">
        <v>42</v>
      </c>
      <c r="K23" s="109">
        <f>'Раздел I; II'!R69</f>
        <v>0</v>
      </c>
      <c r="L23" s="109" t="s">
        <v>42</v>
      </c>
    </row>
    <row r="24" spans="1:12" ht="42" customHeight="1">
      <c r="A24" s="105"/>
      <c r="B24" s="105" t="s">
        <v>103</v>
      </c>
      <c r="C24" s="105"/>
      <c r="D24" s="106" t="s">
        <v>104</v>
      </c>
      <c r="E24" s="107" t="s">
        <v>42</v>
      </c>
      <c r="F24" s="107">
        <v>130</v>
      </c>
      <c r="G24" s="109">
        <f>H24+K24</f>
        <v>0</v>
      </c>
      <c r="H24" s="112">
        <f>'Раздел I; II'!L69</f>
        <v>0</v>
      </c>
      <c r="I24" s="109" t="s">
        <v>42</v>
      </c>
      <c r="J24" s="109" t="s">
        <v>42</v>
      </c>
      <c r="K24" s="109">
        <v>0</v>
      </c>
      <c r="L24" s="109" t="s">
        <v>42</v>
      </c>
    </row>
    <row r="25" spans="1:12" ht="17.25" customHeight="1">
      <c r="A25" s="105"/>
      <c r="B25" s="105" t="s">
        <v>105</v>
      </c>
      <c r="C25" s="105"/>
      <c r="D25" s="106" t="s">
        <v>106</v>
      </c>
      <c r="E25" s="107" t="s">
        <v>42</v>
      </c>
      <c r="F25" s="107">
        <v>130</v>
      </c>
      <c r="G25" s="109">
        <f>K25</f>
        <v>0</v>
      </c>
      <c r="H25" s="109" t="s">
        <v>42</v>
      </c>
      <c r="I25" s="109" t="s">
        <v>42</v>
      </c>
      <c r="J25" s="109" t="s">
        <v>42</v>
      </c>
      <c r="K25" s="112">
        <f>'Раздел I; II'!S69</f>
        <v>0</v>
      </c>
      <c r="L25" s="112">
        <f>'Раздел I; II'!V69</f>
        <v>0</v>
      </c>
    </row>
    <row r="26" spans="1:12" ht="27.75" customHeight="1">
      <c r="A26" s="105" t="s">
        <v>107</v>
      </c>
      <c r="B26" s="105"/>
      <c r="C26" s="105"/>
      <c r="D26" s="106" t="s">
        <v>108</v>
      </c>
      <c r="E26" s="107" t="s">
        <v>42</v>
      </c>
      <c r="F26" s="107">
        <v>140</v>
      </c>
      <c r="G26" s="109">
        <f>K26</f>
        <v>0</v>
      </c>
      <c r="H26" s="109" t="s">
        <v>42</v>
      </c>
      <c r="I26" s="109" t="s">
        <v>42</v>
      </c>
      <c r="J26" s="109" t="s">
        <v>42</v>
      </c>
      <c r="K26" s="112">
        <f>'Раздел I; II'!T69</f>
        <v>0</v>
      </c>
      <c r="L26" s="109" t="s">
        <v>42</v>
      </c>
    </row>
    <row r="27" spans="1:12" ht="43.5" customHeight="1">
      <c r="A27" s="105" t="s">
        <v>109</v>
      </c>
      <c r="B27" s="105"/>
      <c r="C27" s="105"/>
      <c r="D27" s="106" t="s">
        <v>110</v>
      </c>
      <c r="E27" s="107" t="s">
        <v>42</v>
      </c>
      <c r="F27" s="107">
        <v>150</v>
      </c>
      <c r="G27" s="109">
        <f>K27</f>
        <v>0</v>
      </c>
      <c r="H27" s="109" t="s">
        <v>42</v>
      </c>
      <c r="I27" s="109" t="s">
        <v>42</v>
      </c>
      <c r="J27" s="109" t="s">
        <v>42</v>
      </c>
      <c r="K27" s="112">
        <v>0</v>
      </c>
      <c r="L27" s="109" t="s">
        <v>42</v>
      </c>
    </row>
    <row r="28" spans="1:12" ht="18.75" customHeight="1">
      <c r="A28" s="105" t="s">
        <v>111</v>
      </c>
      <c r="B28" s="105"/>
      <c r="C28" s="105"/>
      <c r="D28" s="106" t="s">
        <v>112</v>
      </c>
      <c r="E28" s="107" t="s">
        <v>42</v>
      </c>
      <c r="F28" s="107">
        <v>180</v>
      </c>
      <c r="G28" s="109">
        <f>I28+J28</f>
        <v>1875700</v>
      </c>
      <c r="H28" s="109" t="s">
        <v>42</v>
      </c>
      <c r="I28" s="109">
        <v>1875700</v>
      </c>
      <c r="J28" s="109">
        <f>SUM(J30:J30)</f>
        <v>0</v>
      </c>
      <c r="K28" s="109" t="s">
        <v>42</v>
      </c>
      <c r="L28" s="109" t="s">
        <v>42</v>
      </c>
    </row>
    <row r="29" spans="1:12" ht="16.5" customHeight="1">
      <c r="A29" s="105"/>
      <c r="B29" s="105" t="s">
        <v>41</v>
      </c>
      <c r="C29" s="105"/>
      <c r="D29" s="106" t="s">
        <v>42</v>
      </c>
      <c r="E29" s="107" t="s">
        <v>42</v>
      </c>
      <c r="F29" s="107" t="s">
        <v>42</v>
      </c>
      <c r="G29" s="109" t="s">
        <v>42</v>
      </c>
      <c r="H29" s="109" t="s">
        <v>42</v>
      </c>
      <c r="I29" s="109" t="s">
        <v>42</v>
      </c>
      <c r="J29" s="109" t="s">
        <v>42</v>
      </c>
      <c r="K29" s="109" t="s">
        <v>42</v>
      </c>
      <c r="L29" s="109" t="s">
        <v>42</v>
      </c>
    </row>
    <row r="30" spans="1:12" ht="111" customHeight="1">
      <c r="A30" s="105"/>
      <c r="B30" s="105" t="s">
        <v>113</v>
      </c>
      <c r="C30" s="105"/>
      <c r="D30" s="106" t="s">
        <v>114</v>
      </c>
      <c r="E30" s="107" t="s">
        <v>42</v>
      </c>
      <c r="F30" s="107">
        <v>180</v>
      </c>
      <c r="G30" s="109">
        <f>I30+J30</f>
        <v>1875700</v>
      </c>
      <c r="H30" s="109" t="s">
        <v>42</v>
      </c>
      <c r="I30" s="109">
        <v>1875700</v>
      </c>
      <c r="J30" s="109">
        <f>'Раздел I; II'!N69</f>
        <v>0</v>
      </c>
      <c r="K30" s="109" t="s">
        <v>42</v>
      </c>
      <c r="L30" s="109" t="s">
        <v>42</v>
      </c>
    </row>
    <row r="31" spans="1:12" ht="16.5" customHeight="1">
      <c r="A31" s="105" t="s">
        <v>115</v>
      </c>
      <c r="B31" s="105"/>
      <c r="C31" s="105"/>
      <c r="D31" s="106" t="s">
        <v>116</v>
      </c>
      <c r="E31" s="107" t="s">
        <v>42</v>
      </c>
      <c r="F31" s="107">
        <v>180</v>
      </c>
      <c r="G31" s="109">
        <f>K31+L31</f>
        <v>0</v>
      </c>
      <c r="H31" s="109" t="s">
        <v>42</v>
      </c>
      <c r="I31" s="109" t="s">
        <v>42</v>
      </c>
      <c r="J31" s="109" t="s">
        <v>42</v>
      </c>
      <c r="K31" s="109">
        <f>SUM(K33:K35)</f>
        <v>0</v>
      </c>
      <c r="L31" s="109">
        <f>SUM(L33:L35)</f>
        <v>0</v>
      </c>
    </row>
    <row r="32" spans="1:12" ht="16.5" customHeight="1">
      <c r="A32" s="105"/>
      <c r="B32" s="105" t="s">
        <v>41</v>
      </c>
      <c r="C32" s="105"/>
      <c r="D32" s="106" t="s">
        <v>42</v>
      </c>
      <c r="E32" s="107" t="s">
        <v>42</v>
      </c>
      <c r="F32" s="107" t="s">
        <v>42</v>
      </c>
      <c r="G32" s="109" t="s">
        <v>42</v>
      </c>
      <c r="H32" s="109" t="s">
        <v>42</v>
      </c>
      <c r="I32" s="109" t="s">
        <v>42</v>
      </c>
      <c r="J32" s="109" t="s">
        <v>42</v>
      </c>
      <c r="K32" s="109" t="s">
        <v>42</v>
      </c>
      <c r="L32" s="109" t="s">
        <v>42</v>
      </c>
    </row>
    <row r="33" spans="1:12" ht="16.5" customHeight="1">
      <c r="A33" s="105"/>
      <c r="B33" s="105" t="s">
        <v>117</v>
      </c>
      <c r="C33" s="105"/>
      <c r="D33" s="106" t="s">
        <v>118</v>
      </c>
      <c r="E33" s="107" t="s">
        <v>42</v>
      </c>
      <c r="F33" s="107">
        <v>440</v>
      </c>
      <c r="G33" s="109">
        <f>K33+L33</f>
        <v>0</v>
      </c>
      <c r="H33" s="109" t="s">
        <v>42</v>
      </c>
      <c r="I33" s="109" t="s">
        <v>42</v>
      </c>
      <c r="J33" s="109" t="s">
        <v>42</v>
      </c>
      <c r="K33" s="112"/>
      <c r="L33" s="112"/>
    </row>
    <row r="34" spans="1:12" s="77" customFormat="1" ht="18" customHeight="1">
      <c r="A34" s="105"/>
      <c r="B34" s="105" t="s">
        <v>119</v>
      </c>
      <c r="C34" s="105"/>
      <c r="D34" s="106" t="s">
        <v>120</v>
      </c>
      <c r="E34" s="107" t="s">
        <v>42</v>
      </c>
      <c r="F34" s="107">
        <v>180</v>
      </c>
      <c r="G34" s="109">
        <f>K34+L34</f>
        <v>0</v>
      </c>
      <c r="H34" s="109" t="s">
        <v>42</v>
      </c>
      <c r="I34" s="109" t="s">
        <v>42</v>
      </c>
      <c r="J34" s="109" t="s">
        <v>42</v>
      </c>
      <c r="K34" s="112"/>
      <c r="L34" s="112">
        <v>0</v>
      </c>
    </row>
    <row r="35" spans="1:12" ht="16.5" customHeight="1">
      <c r="A35" s="105"/>
      <c r="B35" s="105" t="s">
        <v>121</v>
      </c>
      <c r="C35" s="105"/>
      <c r="D35" s="106" t="s">
        <v>122</v>
      </c>
      <c r="E35" s="107" t="s">
        <v>42</v>
      </c>
      <c r="F35" s="107">
        <v>180</v>
      </c>
      <c r="G35" s="109">
        <f>K35+L35</f>
        <v>0</v>
      </c>
      <c r="H35" s="109" t="s">
        <v>42</v>
      </c>
      <c r="I35" s="109" t="s">
        <v>42</v>
      </c>
      <c r="J35" s="109" t="s">
        <v>42</v>
      </c>
      <c r="K35" s="112"/>
      <c r="L35" s="112"/>
    </row>
    <row r="36" spans="1:12" ht="16.5" customHeight="1">
      <c r="A36" s="105" t="s">
        <v>123</v>
      </c>
      <c r="B36" s="105"/>
      <c r="C36" s="105"/>
      <c r="D36" s="106" t="s">
        <v>124</v>
      </c>
      <c r="E36" s="107" t="s">
        <v>42</v>
      </c>
      <c r="F36" s="107">
        <v>170</v>
      </c>
      <c r="G36" s="109" t="s">
        <v>42</v>
      </c>
      <c r="H36" s="109" t="s">
        <v>42</v>
      </c>
      <c r="I36" s="109" t="s">
        <v>42</v>
      </c>
      <c r="J36" s="109" t="s">
        <v>42</v>
      </c>
      <c r="K36" s="109">
        <v>0</v>
      </c>
      <c r="L36" s="109" t="s">
        <v>42</v>
      </c>
    </row>
    <row r="37" spans="1:12" ht="16.5" customHeight="1">
      <c r="A37" s="110" t="s">
        <v>125</v>
      </c>
      <c r="B37" s="110"/>
      <c r="C37" s="110"/>
      <c r="D37" s="106" t="s">
        <v>126</v>
      </c>
      <c r="E37" s="107" t="s">
        <v>42</v>
      </c>
      <c r="F37" s="107"/>
      <c r="G37" s="108">
        <f>SUM(H37:K37)</f>
        <v>6539179.25</v>
      </c>
      <c r="H37" s="111">
        <f>H39+H51+H52+H57+H60+H95+H102+H105</f>
        <v>4383479.25</v>
      </c>
      <c r="I37" s="111">
        <f>I39+I51+I52+I57+I60+I95+I102+I105</f>
        <v>1875700</v>
      </c>
      <c r="J37" s="111">
        <f>J39+J51+J52+J57+J60+J95+J102+J105</f>
        <v>0</v>
      </c>
      <c r="K37" s="111">
        <f>K39+K51+K52+K57+K60+K95+K102+K105</f>
        <v>280000</v>
      </c>
      <c r="L37" s="111">
        <f>L39+L51+L52+L57+L60+L95+L102+L105</f>
        <v>0</v>
      </c>
    </row>
    <row r="38" spans="1:12" ht="17.25" customHeight="1">
      <c r="A38" s="105" t="s">
        <v>71</v>
      </c>
      <c r="B38" s="105"/>
      <c r="C38" s="105"/>
      <c r="D38" s="106" t="s">
        <v>42</v>
      </c>
      <c r="E38" s="107" t="s">
        <v>42</v>
      </c>
      <c r="F38" s="107"/>
      <c r="G38" s="109" t="s">
        <v>42</v>
      </c>
      <c r="H38" s="109" t="s">
        <v>42</v>
      </c>
      <c r="I38" s="109" t="s">
        <v>42</v>
      </c>
      <c r="J38" s="109" t="s">
        <v>42</v>
      </c>
      <c r="K38" s="109" t="s">
        <v>42</v>
      </c>
      <c r="L38" s="109" t="s">
        <v>42</v>
      </c>
    </row>
    <row r="39" spans="1:12" ht="16.5" customHeight="1">
      <c r="A39" s="113" t="s">
        <v>127</v>
      </c>
      <c r="B39" s="113"/>
      <c r="C39" s="113"/>
      <c r="D39" s="114" t="s">
        <v>128</v>
      </c>
      <c r="E39" s="107">
        <v>110</v>
      </c>
      <c r="F39" s="107"/>
      <c r="G39" s="109">
        <f>SUM(H39:K39)</f>
        <v>5886121.18</v>
      </c>
      <c r="H39" s="112">
        <f>H41+H45</f>
        <v>3870421.18</v>
      </c>
      <c r="I39" s="112">
        <f>I41+I45</f>
        <v>1875700</v>
      </c>
      <c r="J39" s="112">
        <f>J41+J45</f>
        <v>0</v>
      </c>
      <c r="K39" s="112">
        <f>K41+K45</f>
        <v>140000</v>
      </c>
      <c r="L39" s="112">
        <f>L41+L45</f>
        <v>0</v>
      </c>
    </row>
    <row r="40" spans="1:12" ht="16.5" customHeight="1">
      <c r="A40" s="105"/>
      <c r="B40" s="105" t="s">
        <v>41</v>
      </c>
      <c r="C40" s="105"/>
      <c r="D40" s="106" t="s">
        <v>42</v>
      </c>
      <c r="E40" s="107" t="s">
        <v>42</v>
      </c>
      <c r="F40" s="107"/>
      <c r="G40" s="109" t="s">
        <v>42</v>
      </c>
      <c r="H40" s="109" t="s">
        <v>42</v>
      </c>
      <c r="I40" s="109" t="s">
        <v>42</v>
      </c>
      <c r="J40" s="109" t="s">
        <v>42</v>
      </c>
      <c r="K40" s="109" t="s">
        <v>42</v>
      </c>
      <c r="L40" s="109" t="s">
        <v>42</v>
      </c>
    </row>
    <row r="41" spans="1:12" ht="30" customHeight="1">
      <c r="A41" s="105"/>
      <c r="B41" s="105" t="s">
        <v>129</v>
      </c>
      <c r="C41" s="105"/>
      <c r="D41" s="106" t="s">
        <v>130</v>
      </c>
      <c r="E41" s="107">
        <v>110</v>
      </c>
      <c r="F41" s="107"/>
      <c r="G41" s="109">
        <f>SUM(H41:K41)</f>
        <v>5886121.18</v>
      </c>
      <c r="H41" s="112">
        <f>H43+H44</f>
        <v>3870421.18</v>
      </c>
      <c r="I41" s="112">
        <f>I43+I44</f>
        <v>1875700</v>
      </c>
      <c r="J41" s="112">
        <f>J43+J44</f>
        <v>0</v>
      </c>
      <c r="K41" s="112">
        <f>K43+K44</f>
        <v>140000</v>
      </c>
      <c r="L41" s="112">
        <f>L43+L44</f>
        <v>0</v>
      </c>
    </row>
    <row r="42" spans="1:12" ht="14.25" customHeight="1">
      <c r="A42" s="105"/>
      <c r="B42" s="105"/>
      <c r="C42" s="105" t="s">
        <v>41</v>
      </c>
      <c r="D42" s="106" t="s">
        <v>42</v>
      </c>
      <c r="E42" s="107" t="s">
        <v>42</v>
      </c>
      <c r="F42" s="107"/>
      <c r="G42" s="109" t="s">
        <v>42</v>
      </c>
      <c r="H42" s="109" t="s">
        <v>42</v>
      </c>
      <c r="I42" s="109" t="s">
        <v>42</v>
      </c>
      <c r="J42" s="109" t="s">
        <v>42</v>
      </c>
      <c r="K42" s="109" t="s">
        <v>42</v>
      </c>
      <c r="L42" s="109" t="s">
        <v>42</v>
      </c>
    </row>
    <row r="43" spans="1:12" ht="16.5" customHeight="1">
      <c r="A43" s="105"/>
      <c r="B43" s="105"/>
      <c r="C43" s="105" t="s">
        <v>131</v>
      </c>
      <c r="D43" s="106" t="s">
        <v>132</v>
      </c>
      <c r="E43" s="107">
        <v>111</v>
      </c>
      <c r="F43" s="107">
        <v>211</v>
      </c>
      <c r="G43" s="109">
        <f>SUM(H43:K43)</f>
        <v>4573331.6</v>
      </c>
      <c r="H43" s="109">
        <v>3016606.6</v>
      </c>
      <c r="I43" s="109">
        <v>1440725</v>
      </c>
      <c r="J43" s="109"/>
      <c r="K43" s="109">
        <v>116000</v>
      </c>
      <c r="L43" s="109"/>
    </row>
    <row r="44" spans="1:12" ht="18" customHeight="1">
      <c r="A44" s="105"/>
      <c r="B44" s="105"/>
      <c r="C44" s="105" t="s">
        <v>133</v>
      </c>
      <c r="D44" s="106" t="s">
        <v>134</v>
      </c>
      <c r="E44" s="107">
        <v>119</v>
      </c>
      <c r="F44" s="107">
        <v>213</v>
      </c>
      <c r="G44" s="109">
        <f>SUM(H44:K44)</f>
        <v>1312789.58</v>
      </c>
      <c r="H44" s="109">
        <v>853814.58</v>
      </c>
      <c r="I44" s="109">
        <v>434975</v>
      </c>
      <c r="J44" s="109"/>
      <c r="K44" s="109">
        <v>24000</v>
      </c>
      <c r="L44" s="109"/>
    </row>
    <row r="45" spans="1:12" ht="30.75" customHeight="1">
      <c r="A45" s="105"/>
      <c r="B45" s="105" t="s">
        <v>135</v>
      </c>
      <c r="C45" s="105"/>
      <c r="D45" s="106" t="s">
        <v>136</v>
      </c>
      <c r="E45" s="107">
        <v>112</v>
      </c>
      <c r="F45" s="107"/>
      <c r="G45" s="109">
        <f>SUM(H45:K45)</f>
        <v>0</v>
      </c>
      <c r="H45" s="109">
        <v>0</v>
      </c>
      <c r="I45" s="109">
        <f>SUM(I47:I50)</f>
        <v>0</v>
      </c>
      <c r="J45" s="109">
        <f>SUM(J47:J50)</f>
        <v>0</v>
      </c>
      <c r="K45" s="109">
        <f>SUM(K47:K50)</f>
        <v>0</v>
      </c>
      <c r="L45" s="109">
        <f>SUM(L47:L50)</f>
        <v>0</v>
      </c>
    </row>
    <row r="46" spans="1:12" ht="16.5" customHeight="1">
      <c r="A46" s="105"/>
      <c r="B46" s="105"/>
      <c r="C46" s="105" t="s">
        <v>41</v>
      </c>
      <c r="D46" s="106" t="s">
        <v>42</v>
      </c>
      <c r="E46" s="107" t="s">
        <v>42</v>
      </c>
      <c r="F46" s="107"/>
      <c r="G46" s="109" t="s">
        <v>42</v>
      </c>
      <c r="H46" s="109" t="s">
        <v>42</v>
      </c>
      <c r="I46" s="109" t="s">
        <v>42</v>
      </c>
      <c r="J46" s="109" t="s">
        <v>42</v>
      </c>
      <c r="K46" s="109" t="s">
        <v>42</v>
      </c>
      <c r="L46" s="109" t="s">
        <v>42</v>
      </c>
    </row>
    <row r="47" spans="1:12" ht="18.75" customHeight="1">
      <c r="A47" s="105"/>
      <c r="B47" s="105"/>
      <c r="C47" s="105" t="s">
        <v>137</v>
      </c>
      <c r="D47" s="106" t="s">
        <v>138</v>
      </c>
      <c r="E47" s="107">
        <v>112</v>
      </c>
      <c r="F47" s="107">
        <v>212</v>
      </c>
      <c r="G47" s="109">
        <f>SUM(H47:K47)</f>
        <v>0</v>
      </c>
      <c r="H47" s="109">
        <v>0</v>
      </c>
      <c r="I47" s="109"/>
      <c r="J47" s="109"/>
      <c r="K47" s="109">
        <f>'Раздел I; II'!O78+'Раздел I; II'!P78+'Раздел I; II'!Q78+'Раздел I; II'!R78+'Раздел I; II'!S78+'Раздел I; II'!T78+'Раздел I; II'!U78+'Раздел I; II'!V78+'Раздел I; II'!O21+'Раздел I; II'!P21+'Раздел I; II'!Q21+'Раздел I; II'!R21+'Раздел I; II'!S21+'Раздел I; II'!T21+'Раздел I; II'!U21+'Раздел I; II'!V21</f>
        <v>0</v>
      </c>
      <c r="L47" s="109"/>
    </row>
    <row r="48" spans="1:12" ht="17.25" customHeight="1">
      <c r="A48" s="105"/>
      <c r="B48" s="105"/>
      <c r="C48" s="105" t="s">
        <v>139</v>
      </c>
      <c r="D48" s="106" t="s">
        <v>140</v>
      </c>
      <c r="E48" s="107">
        <v>112</v>
      </c>
      <c r="F48" s="107">
        <v>222</v>
      </c>
      <c r="G48" s="109">
        <f>SUM(H48:K48)</f>
        <v>0</v>
      </c>
      <c r="H48" s="109">
        <f>'Раздел I; II'!H22+'Раздел I; II'!I22+'Раздел I; II'!J22+'Раздел I; II'!K22+'Раздел I; II'!L22+'Раздел I; II'!H79+'Раздел I; II'!I79+'Раздел I; II'!J79+'Раздел I; II'!K79+'Раздел I; II'!L79</f>
        <v>0</v>
      </c>
      <c r="I48" s="109"/>
      <c r="J48" s="109"/>
      <c r="K48" s="109">
        <f>'Раздел I; II'!O79+'Раздел I; II'!P79+'Раздел I; II'!Q79+'Раздел I; II'!R79+'Раздел I; II'!S79+'Раздел I; II'!T79+'Раздел I; II'!U79+'Раздел I; II'!V79+'Раздел I; II'!O22+'Раздел I; II'!P22+'Раздел I; II'!Q22+'Раздел I; II'!R22+'Раздел I; II'!S22+'Раздел I; II'!T22+'Раздел I; II'!U22+'Раздел I; II'!V22</f>
        <v>0</v>
      </c>
      <c r="L48" s="109"/>
    </row>
    <row r="49" spans="1:12" ht="18" customHeight="1">
      <c r="A49" s="105"/>
      <c r="B49" s="105"/>
      <c r="C49" s="105" t="s">
        <v>141</v>
      </c>
      <c r="D49" s="106" t="s">
        <v>142</v>
      </c>
      <c r="E49" s="107">
        <v>112</v>
      </c>
      <c r="F49" s="107">
        <v>262</v>
      </c>
      <c r="G49" s="109">
        <f>SUM(H49:K49)</f>
        <v>0</v>
      </c>
      <c r="H49" s="109">
        <f>'Раздел I; II'!H23+'Раздел I; II'!I23+'Раздел I; II'!J23+'Раздел I; II'!K23+'Раздел I; II'!L23+'Раздел I; II'!H80+'Раздел I; II'!I80+'Раздел I; II'!J80+'Раздел I; II'!K80+'Раздел I; II'!L80</f>
        <v>0</v>
      </c>
      <c r="I49" s="109"/>
      <c r="J49" s="109"/>
      <c r="K49" s="109">
        <f>'Раздел I; II'!O80+'Раздел I; II'!P80+'Раздел I; II'!Q80+'Раздел I; II'!R80+'Раздел I; II'!S80+'Раздел I; II'!T80+'Раздел I; II'!U80+'Раздел I; II'!V80+'Раздел I; II'!O23+'Раздел I; II'!P23+'Раздел I; II'!Q23+'Раздел I; II'!R23+'Раздел I; II'!S23+'Раздел I; II'!T23+'Раздел I; II'!U23+'Раздел I; II'!V23</f>
        <v>0</v>
      </c>
      <c r="L49" s="109"/>
    </row>
    <row r="50" spans="1:12" ht="16.5" customHeight="1">
      <c r="A50" s="105"/>
      <c r="B50" s="105"/>
      <c r="C50" s="105" t="s">
        <v>143</v>
      </c>
      <c r="D50" s="106" t="s">
        <v>144</v>
      </c>
      <c r="E50" s="107">
        <v>112</v>
      </c>
      <c r="F50" s="107">
        <v>290</v>
      </c>
      <c r="G50" s="109">
        <f>SUM(H50:K50)</f>
        <v>0</v>
      </c>
      <c r="H50" s="109">
        <f>'Раздел I; II'!H24+'Раздел I; II'!I24+'Раздел I; II'!J24+'Раздел I; II'!K24+'Раздел I; II'!L24+'Раздел I; II'!H81+'Раздел I; II'!I81+'Раздел I; II'!J81+'Раздел I; II'!K81+'Раздел I; II'!L81</f>
        <v>0</v>
      </c>
      <c r="I50" s="109"/>
      <c r="J50" s="109"/>
      <c r="K50" s="109">
        <f>'Раздел I; II'!O81+'Раздел I; II'!P81+'Раздел I; II'!Q81+'Раздел I; II'!R81+'Раздел I; II'!S81+'Раздел I; II'!T81+'Раздел I; II'!U81+'Раздел I; II'!V81+'Раздел I; II'!O24+'Раздел I; II'!P24+'Раздел I; II'!Q24+'Раздел I; II'!R24+'Раздел I; II'!S24+'Раздел I; II'!T24+'Раздел I; II'!U24+'Раздел I; II'!V24</f>
        <v>0</v>
      </c>
      <c r="L50" s="109"/>
    </row>
    <row r="51" spans="1:12" ht="19.5" customHeight="1">
      <c r="A51" s="105" t="s">
        <v>145</v>
      </c>
      <c r="B51" s="105"/>
      <c r="C51" s="105"/>
      <c r="D51" s="106" t="s">
        <v>146</v>
      </c>
      <c r="E51" s="107">
        <v>321</v>
      </c>
      <c r="F51" s="107">
        <v>262</v>
      </c>
      <c r="G51" s="109">
        <f>SUM(H51:K51)</f>
        <v>0</v>
      </c>
      <c r="H51" s="109">
        <f>'Раздел I; II'!H25+'Раздел I; II'!I25+'Раздел I; II'!J25+'Раздел I; II'!K25+'Раздел I; II'!L25+'Раздел I; II'!H82+'Раздел I; II'!I82+'Раздел I; II'!J82+'Раздел I; II'!K82+'Раздел I; II'!L82</f>
        <v>0</v>
      </c>
      <c r="I51" s="109"/>
      <c r="J51" s="109"/>
      <c r="K51" s="109">
        <f>'Раздел I; II'!O25+'Раздел I; II'!P25+'Раздел I; II'!Q25+'Раздел I; II'!R25+'Раздел I; II'!S25+'Раздел I; II'!T25+'Раздел I; II'!U25+'Раздел I; II'!V25+'Раздел I; II'!O82+'Раздел I; II'!P82+'Раздел I; II'!Q82+'Раздел I; II'!R82+'Раздел I; II'!S82+'Раздел I; II'!T82+'Раздел I; II'!U82+'Раздел I; II'!V82</f>
        <v>0</v>
      </c>
      <c r="L51" s="109"/>
    </row>
    <row r="52" spans="1:12" ht="16.5" customHeight="1">
      <c r="A52" s="105" t="s">
        <v>147</v>
      </c>
      <c r="B52" s="105"/>
      <c r="C52" s="105"/>
      <c r="D52" s="106" t="s">
        <v>148</v>
      </c>
      <c r="E52" s="107">
        <v>850</v>
      </c>
      <c r="F52" s="107"/>
      <c r="G52" s="109">
        <f>SUM(H52:K52)</f>
        <v>11600</v>
      </c>
      <c r="H52" s="109">
        <f>SUM(H54:H56)</f>
        <v>8400</v>
      </c>
      <c r="I52" s="109">
        <f>SUM(I54:I56)</f>
        <v>0</v>
      </c>
      <c r="J52" s="109">
        <f>SUM(J54:J56)</f>
        <v>0</v>
      </c>
      <c r="K52" s="109">
        <f>SUM(K54:K56)</f>
        <v>3200</v>
      </c>
      <c r="L52" s="109">
        <f>SUM(L54:L56)</f>
        <v>0</v>
      </c>
    </row>
    <row r="53" spans="1:12" ht="16.5" customHeight="1">
      <c r="A53" s="105"/>
      <c r="B53" s="105" t="s">
        <v>41</v>
      </c>
      <c r="C53" s="105"/>
      <c r="D53" s="106" t="s">
        <v>42</v>
      </c>
      <c r="E53" s="107" t="s">
        <v>42</v>
      </c>
      <c r="F53" s="107"/>
      <c r="G53" s="109" t="s">
        <v>42</v>
      </c>
      <c r="H53" s="109" t="s">
        <v>42</v>
      </c>
      <c r="I53" s="109" t="s">
        <v>42</v>
      </c>
      <c r="J53" s="109" t="s">
        <v>42</v>
      </c>
      <c r="K53" s="109" t="s">
        <v>42</v>
      </c>
      <c r="L53" s="109" t="s">
        <v>42</v>
      </c>
    </row>
    <row r="54" spans="1:12" ht="27" customHeight="1">
      <c r="A54" s="105"/>
      <c r="B54" s="105" t="s">
        <v>149</v>
      </c>
      <c r="C54" s="105"/>
      <c r="D54" s="106" t="s">
        <v>150</v>
      </c>
      <c r="E54" s="107">
        <v>851</v>
      </c>
      <c r="F54" s="107">
        <v>290</v>
      </c>
      <c r="G54" s="109">
        <f>SUM(H54:K54)</f>
        <v>8400</v>
      </c>
      <c r="H54" s="109">
        <v>8400</v>
      </c>
      <c r="I54" s="109"/>
      <c r="J54" s="109"/>
      <c r="K54" s="109">
        <f>'Раздел I; II'!O85+'Раздел I; II'!P85+'Раздел I; II'!Q85+'Раздел I; II'!R85+'Раздел I; II'!S85+'Раздел I; II'!T85+'Раздел I; II'!U85+'Раздел I; II'!V85+'Раздел I; II'!O28+'Раздел I; II'!P28+'Раздел I; II'!Q28+'Раздел I; II'!R28+'Раздел I; II'!S28+'Раздел I; II'!T28+'Раздел I; II'!U28+'Раздел I; II'!V28</f>
        <v>0</v>
      </c>
      <c r="L54" s="109"/>
    </row>
    <row r="55" spans="1:12" ht="16.5" customHeight="1">
      <c r="A55" s="105"/>
      <c r="B55" s="105" t="s">
        <v>151</v>
      </c>
      <c r="C55" s="105"/>
      <c r="D55" s="106" t="s">
        <v>152</v>
      </c>
      <c r="E55" s="107">
        <v>852</v>
      </c>
      <c r="F55" s="107">
        <v>290</v>
      </c>
      <c r="G55" s="109">
        <f>SUM(H55:K55)</f>
        <v>0</v>
      </c>
      <c r="H55" s="109">
        <v>0</v>
      </c>
      <c r="I55" s="109"/>
      <c r="J55" s="109"/>
      <c r="K55" s="109">
        <v>0</v>
      </c>
      <c r="L55" s="109"/>
    </row>
    <row r="56" spans="1:12" ht="16.5" customHeight="1">
      <c r="A56" s="105"/>
      <c r="B56" s="105" t="s">
        <v>153</v>
      </c>
      <c r="C56" s="105"/>
      <c r="D56" s="106" t="s">
        <v>154</v>
      </c>
      <c r="E56" s="107">
        <v>853</v>
      </c>
      <c r="F56" s="107">
        <v>290</v>
      </c>
      <c r="G56" s="109">
        <f>SUM(H56:K56)</f>
        <v>3200</v>
      </c>
      <c r="H56" s="109">
        <f>'Раздел I; II'!H87+'Раздел I; II'!I87+'Раздел I; II'!J87+'Раздел I; II'!K87+'Раздел I; II'!L87+'Раздел I; II'!H30+'Раздел I; II'!I30+'Раздел I; II'!J30+'Раздел I; II'!K30+'Раздел I; II'!L30</f>
        <v>0</v>
      </c>
      <c r="I56" s="109"/>
      <c r="J56" s="109"/>
      <c r="K56" s="109">
        <v>3200</v>
      </c>
      <c r="L56" s="109"/>
    </row>
    <row r="57" spans="1:12" ht="28.5" customHeight="1">
      <c r="A57" s="105" t="s">
        <v>155</v>
      </c>
      <c r="B57" s="105"/>
      <c r="C57" s="105"/>
      <c r="D57" s="106" t="s">
        <v>156</v>
      </c>
      <c r="E57" s="107">
        <v>830</v>
      </c>
      <c r="F57" s="107"/>
      <c r="G57" s="109">
        <f>SUM(H57:K57)</f>
        <v>0</v>
      </c>
      <c r="H57" s="109">
        <f>H59</f>
        <v>0</v>
      </c>
      <c r="I57" s="109">
        <f>I59</f>
        <v>0</v>
      </c>
      <c r="J57" s="109">
        <f>J59</f>
        <v>0</v>
      </c>
      <c r="K57" s="109">
        <f>K59</f>
        <v>0</v>
      </c>
      <c r="L57" s="109">
        <f>L59</f>
        <v>0</v>
      </c>
    </row>
    <row r="58" spans="1:12" ht="16.5" customHeight="1">
      <c r="A58" s="105"/>
      <c r="B58" s="105" t="s">
        <v>41</v>
      </c>
      <c r="C58" s="105"/>
      <c r="D58" s="106" t="s">
        <v>42</v>
      </c>
      <c r="E58" s="107" t="s">
        <v>42</v>
      </c>
      <c r="F58" s="107"/>
      <c r="G58" s="109" t="s">
        <v>42</v>
      </c>
      <c r="H58" s="109" t="s">
        <v>42</v>
      </c>
      <c r="I58" s="109" t="s">
        <v>42</v>
      </c>
      <c r="J58" s="109" t="s">
        <v>42</v>
      </c>
      <c r="K58" s="109" t="s">
        <v>42</v>
      </c>
      <c r="L58" s="109" t="s">
        <v>42</v>
      </c>
    </row>
    <row r="59" spans="1:12" ht="15" customHeight="1">
      <c r="A59" s="105"/>
      <c r="B59" s="105" t="s">
        <v>157</v>
      </c>
      <c r="C59" s="105"/>
      <c r="D59" s="106" t="s">
        <v>158</v>
      </c>
      <c r="E59" s="107">
        <v>831</v>
      </c>
      <c r="F59" s="107">
        <v>290</v>
      </c>
      <c r="G59" s="109">
        <f>SUM(H59:K59)</f>
        <v>0</v>
      </c>
      <c r="H59" s="109">
        <f>'Раздел I; II'!H90+'Раздел I; II'!I90+'Раздел I; II'!J90+'Раздел I; II'!K90+'Раздел I; II'!L90+'Раздел I; II'!H33+'Раздел I; II'!I33+'Раздел I; II'!J33+'Раздел I; II'!K33+'Раздел I; II'!L33</f>
        <v>0</v>
      </c>
      <c r="I59" s="109"/>
      <c r="J59" s="109"/>
      <c r="K59" s="109">
        <f>'Раздел I; II'!O33+'Раздел I; II'!P33+'Раздел I; II'!Q33+'Раздел I; II'!R33+'Раздел I; II'!S33+'Раздел I; II'!T33+'Раздел I; II'!U33+'Раздел I; II'!V33+'Раздел I; II'!O90+'Раздел I; II'!P90+'Раздел I; II'!Q90+'Раздел I; II'!R90+'Раздел I; II'!S90+'Раздел I; II'!T90+'Раздел I; II'!U90+'Раздел I; II'!V90</f>
        <v>0</v>
      </c>
      <c r="L59" s="109">
        <f>'Раздел I; II'!V90+'Раздел I; II'!V33</f>
        <v>0</v>
      </c>
    </row>
    <row r="60" spans="1:12" ht="16.5" customHeight="1">
      <c r="A60" s="105" t="s">
        <v>159</v>
      </c>
      <c r="B60" s="105"/>
      <c r="C60" s="105"/>
      <c r="D60" s="106" t="s">
        <v>160</v>
      </c>
      <c r="E60" s="107" t="s">
        <v>42</v>
      </c>
      <c r="F60" s="107"/>
      <c r="G60" s="109">
        <f>SUM(H60:K60)</f>
        <v>641458.0700000001</v>
      </c>
      <c r="H60" s="109">
        <f>H62+H71+H82+H87</f>
        <v>504658.07000000007</v>
      </c>
      <c r="I60" s="109">
        <f>I62+I71+I82+I87</f>
        <v>0</v>
      </c>
      <c r="J60" s="109">
        <f>J62+J71+J82+J87</f>
        <v>0</v>
      </c>
      <c r="K60" s="109">
        <f>K62+K71+K82+K87</f>
        <v>136800</v>
      </c>
      <c r="L60" s="109">
        <f>L62+L71+L82+L87</f>
        <v>0</v>
      </c>
    </row>
    <row r="61" spans="1:12" ht="15.75" customHeight="1">
      <c r="A61" s="105"/>
      <c r="B61" s="105" t="s">
        <v>41</v>
      </c>
      <c r="C61" s="105"/>
      <c r="D61" s="106" t="s">
        <v>42</v>
      </c>
      <c r="E61" s="107" t="s">
        <v>42</v>
      </c>
      <c r="F61" s="107"/>
      <c r="G61" s="109" t="s">
        <v>42</v>
      </c>
      <c r="H61" s="109" t="s">
        <v>42</v>
      </c>
      <c r="I61" s="109" t="s">
        <v>42</v>
      </c>
      <c r="J61" s="109" t="s">
        <v>42</v>
      </c>
      <c r="K61" s="109" t="s">
        <v>42</v>
      </c>
      <c r="L61" s="109" t="s">
        <v>42</v>
      </c>
    </row>
    <row r="62" spans="1:12" ht="27.75" customHeight="1">
      <c r="A62" s="105"/>
      <c r="B62" s="105" t="s">
        <v>161</v>
      </c>
      <c r="C62" s="105"/>
      <c r="D62" s="106" t="s">
        <v>162</v>
      </c>
      <c r="E62" s="107">
        <v>243</v>
      </c>
      <c r="F62" s="107"/>
      <c r="G62" s="109">
        <f>SUM(H62:K62)</f>
        <v>0</v>
      </c>
      <c r="H62" s="109">
        <f>SUM(H64:H70)</f>
        <v>0</v>
      </c>
      <c r="I62" s="109">
        <f>SUM(I64:I70)</f>
        <v>0</v>
      </c>
      <c r="J62" s="109">
        <f>SUM(J64:J70)</f>
        <v>0</v>
      </c>
      <c r="K62" s="109">
        <f>SUM(K64:K70)</f>
        <v>0</v>
      </c>
      <c r="L62" s="109">
        <f>SUM(L64:L70)</f>
        <v>0</v>
      </c>
    </row>
    <row r="63" spans="1:12" ht="14.25" customHeight="1">
      <c r="A63" s="105"/>
      <c r="B63" s="105"/>
      <c r="C63" s="105" t="s">
        <v>41</v>
      </c>
      <c r="D63" s="106" t="s">
        <v>42</v>
      </c>
      <c r="E63" s="107" t="s">
        <v>42</v>
      </c>
      <c r="F63" s="107"/>
      <c r="G63" s="109" t="s">
        <v>42</v>
      </c>
      <c r="H63" s="109" t="s">
        <v>42</v>
      </c>
      <c r="I63" s="109" t="s">
        <v>42</v>
      </c>
      <c r="J63" s="109" t="s">
        <v>42</v>
      </c>
      <c r="K63" s="109" t="s">
        <v>42</v>
      </c>
      <c r="L63" s="109" t="s">
        <v>42</v>
      </c>
    </row>
    <row r="64" spans="1:12" ht="16.5" customHeight="1">
      <c r="A64" s="105"/>
      <c r="B64" s="105"/>
      <c r="C64" s="105" t="s">
        <v>139</v>
      </c>
      <c r="D64" s="106" t="s">
        <v>163</v>
      </c>
      <c r="E64" s="107">
        <v>243</v>
      </c>
      <c r="F64" s="107">
        <v>222</v>
      </c>
      <c r="G64" s="109">
        <f>SUM(H64:K64)</f>
        <v>0</v>
      </c>
      <c r="H64" s="109"/>
      <c r="I64" s="109"/>
      <c r="J64" s="109"/>
      <c r="K64" s="109"/>
      <c r="L64" s="109"/>
    </row>
    <row r="65" spans="1:12" ht="16.5" customHeight="1">
      <c r="A65" s="105"/>
      <c r="B65" s="105"/>
      <c r="C65" s="105" t="s">
        <v>164</v>
      </c>
      <c r="D65" s="106" t="s">
        <v>165</v>
      </c>
      <c r="E65" s="107">
        <v>243</v>
      </c>
      <c r="F65" s="107">
        <v>224</v>
      </c>
      <c r="G65" s="109">
        <f>SUM(H65:K65)</f>
        <v>0</v>
      </c>
      <c r="H65" s="109"/>
      <c r="I65" s="109"/>
      <c r="J65" s="109"/>
      <c r="K65" s="109"/>
      <c r="L65" s="109"/>
    </row>
    <row r="66" spans="1:12" ht="15" customHeight="1">
      <c r="A66" s="105"/>
      <c r="B66" s="105"/>
      <c r="C66" s="105" t="s">
        <v>166</v>
      </c>
      <c r="D66" s="106" t="s">
        <v>167</v>
      </c>
      <c r="E66" s="107">
        <v>243</v>
      </c>
      <c r="F66" s="107">
        <v>225</v>
      </c>
      <c r="G66" s="109">
        <f>SUM(H66:K66)</f>
        <v>0</v>
      </c>
      <c r="H66" s="109"/>
      <c r="I66" s="109"/>
      <c r="J66" s="109"/>
      <c r="K66" s="109"/>
      <c r="L66" s="109"/>
    </row>
    <row r="67" spans="1:12" ht="17.25" customHeight="1">
      <c r="A67" s="105"/>
      <c r="B67" s="105"/>
      <c r="C67" s="105" t="s">
        <v>168</v>
      </c>
      <c r="D67" s="106" t="s">
        <v>169</v>
      </c>
      <c r="E67" s="107">
        <v>243</v>
      </c>
      <c r="F67" s="107">
        <v>226</v>
      </c>
      <c r="G67" s="109">
        <f>SUM(H67:K67)</f>
        <v>0</v>
      </c>
      <c r="H67" s="109"/>
      <c r="I67" s="109"/>
      <c r="J67" s="109"/>
      <c r="K67" s="109"/>
      <c r="L67" s="109"/>
    </row>
    <row r="68" spans="1:12" ht="15" customHeight="1">
      <c r="A68" s="105"/>
      <c r="B68" s="105"/>
      <c r="C68" s="105" t="s">
        <v>143</v>
      </c>
      <c r="D68" s="106" t="s">
        <v>170</v>
      </c>
      <c r="E68" s="107">
        <v>243</v>
      </c>
      <c r="F68" s="107">
        <v>290</v>
      </c>
      <c r="G68" s="109">
        <f>SUM(H68:K68)</f>
        <v>0</v>
      </c>
      <c r="H68" s="109"/>
      <c r="I68" s="109"/>
      <c r="J68" s="109"/>
      <c r="K68" s="109"/>
      <c r="L68" s="109"/>
    </row>
    <row r="69" spans="1:12" ht="16.5" customHeight="1">
      <c r="A69" s="105"/>
      <c r="B69" s="105"/>
      <c r="C69" s="105" t="s">
        <v>171</v>
      </c>
      <c r="D69" s="106" t="s">
        <v>172</v>
      </c>
      <c r="E69" s="107">
        <v>243</v>
      </c>
      <c r="F69" s="107">
        <v>310</v>
      </c>
      <c r="G69" s="109">
        <f>SUM(H69:K69)</f>
        <v>0</v>
      </c>
      <c r="H69" s="109"/>
      <c r="I69" s="109"/>
      <c r="J69" s="109"/>
      <c r="K69" s="109"/>
      <c r="L69" s="109"/>
    </row>
    <row r="70" spans="1:12" ht="18" customHeight="1">
      <c r="A70" s="105"/>
      <c r="B70" s="105"/>
      <c r="C70" s="105" t="s">
        <v>173</v>
      </c>
      <c r="D70" s="106" t="s">
        <v>174</v>
      </c>
      <c r="E70" s="107">
        <v>243</v>
      </c>
      <c r="F70" s="107">
        <v>340</v>
      </c>
      <c r="G70" s="109">
        <f>SUM(H70:K70)</f>
        <v>0</v>
      </c>
      <c r="H70" s="109"/>
      <c r="I70" s="109"/>
      <c r="J70" s="109"/>
      <c r="K70" s="109"/>
      <c r="L70" s="109"/>
    </row>
    <row r="71" spans="1:12" ht="27" customHeight="1">
      <c r="A71" s="105"/>
      <c r="B71" s="105" t="s">
        <v>175</v>
      </c>
      <c r="C71" s="105"/>
      <c r="D71" s="106" t="s">
        <v>176</v>
      </c>
      <c r="E71" s="107">
        <v>244</v>
      </c>
      <c r="F71" s="107"/>
      <c r="G71" s="109">
        <f>SUM(H71:K71)</f>
        <v>641458.0700000001</v>
      </c>
      <c r="H71" s="109">
        <f>SUM(H73:H81)</f>
        <v>504658.07000000007</v>
      </c>
      <c r="I71" s="109">
        <f>SUM(I73:I81)</f>
        <v>0</v>
      </c>
      <c r="J71" s="109">
        <f>SUM(J73:J81)</f>
        <v>0</v>
      </c>
      <c r="K71" s="109">
        <f>SUM(K73:K81)</f>
        <v>136800</v>
      </c>
      <c r="L71" s="109">
        <f>SUM(L73:L81)</f>
        <v>0</v>
      </c>
    </row>
    <row r="72" spans="1:12" ht="16.5" customHeight="1">
      <c r="A72" s="105"/>
      <c r="B72" s="105"/>
      <c r="C72" s="105" t="s">
        <v>41</v>
      </c>
      <c r="D72" s="106" t="s">
        <v>42</v>
      </c>
      <c r="E72" s="107" t="s">
        <v>42</v>
      </c>
      <c r="F72" s="107"/>
      <c r="G72" s="109" t="s">
        <v>42</v>
      </c>
      <c r="H72" s="109" t="s">
        <v>42</v>
      </c>
      <c r="I72" s="109" t="s">
        <v>42</v>
      </c>
      <c r="J72" s="109" t="s">
        <v>42</v>
      </c>
      <c r="K72" s="109" t="s">
        <v>42</v>
      </c>
      <c r="L72" s="109" t="s">
        <v>42</v>
      </c>
    </row>
    <row r="73" spans="1:12" ht="18" customHeight="1">
      <c r="A73" s="105"/>
      <c r="B73" s="105"/>
      <c r="C73" s="105" t="s">
        <v>177</v>
      </c>
      <c r="D73" s="106" t="s">
        <v>178</v>
      </c>
      <c r="E73" s="107">
        <v>244</v>
      </c>
      <c r="F73" s="107">
        <v>221</v>
      </c>
      <c r="G73" s="109">
        <v>34920</v>
      </c>
      <c r="H73" s="109">
        <v>34920</v>
      </c>
      <c r="I73" s="109"/>
      <c r="J73" s="109"/>
      <c r="K73" s="109"/>
      <c r="L73" s="109"/>
    </row>
    <row r="74" spans="1:12" ht="18" customHeight="1">
      <c r="A74" s="105"/>
      <c r="B74" s="105"/>
      <c r="C74" s="105" t="s">
        <v>139</v>
      </c>
      <c r="D74" s="106" t="s">
        <v>179</v>
      </c>
      <c r="E74" s="107">
        <v>244</v>
      </c>
      <c r="F74" s="107">
        <v>222</v>
      </c>
      <c r="G74" s="109">
        <f>SUM(H74:K74)</f>
        <v>2000</v>
      </c>
      <c r="H74" s="109">
        <f>'Раздел I; II'!H105+'Раздел I; II'!I105+'Раздел I; II'!J105+'Раздел I; II'!K105+'Раздел I; II'!L105+'Раздел I; II'!H48+'Раздел I; II'!I48+'Раздел I; II'!J48+'Раздел I; II'!K48+'Раздел I; II'!L48</f>
        <v>0</v>
      </c>
      <c r="I74" s="109"/>
      <c r="J74" s="109"/>
      <c r="K74" s="109">
        <v>2000</v>
      </c>
      <c r="L74" s="109"/>
    </row>
    <row r="75" spans="1:12" ht="16.5" customHeight="1">
      <c r="A75" s="105"/>
      <c r="B75" s="105"/>
      <c r="C75" s="105" t="s">
        <v>180</v>
      </c>
      <c r="D75" s="106" t="s">
        <v>181</v>
      </c>
      <c r="E75" s="107">
        <v>244</v>
      </c>
      <c r="F75" s="107">
        <v>223</v>
      </c>
      <c r="G75" s="109">
        <f>SUM(H75:K75)</f>
        <v>76864.91</v>
      </c>
      <c r="H75" s="109">
        <v>76864.91</v>
      </c>
      <c r="I75" s="109"/>
      <c r="J75" s="109"/>
      <c r="K75" s="109">
        <f>'Раздел I; II'!O49+'Раздел I; II'!P49+'Раздел I; II'!Q49+'Раздел I; II'!R49+'Раздел I; II'!S49+'Раздел I; II'!T49+'Раздел I; II'!U49+'Раздел I; II'!V49+'Раздел I; II'!O106+'Раздел I; II'!P106+'Раздел I; II'!Q106+'Раздел I; II'!R106+'Раздел I; II'!S106+'Раздел I; II'!T106+'Раздел I; II'!U106+'Раздел I; II'!V106</f>
        <v>0</v>
      </c>
      <c r="L75" s="109"/>
    </row>
    <row r="76" spans="1:12" ht="16.5" customHeight="1">
      <c r="A76" s="105"/>
      <c r="B76" s="105"/>
      <c r="C76" s="105" t="s">
        <v>164</v>
      </c>
      <c r="D76" s="106" t="s">
        <v>182</v>
      </c>
      <c r="E76" s="107">
        <v>244</v>
      </c>
      <c r="F76" s="107">
        <v>224</v>
      </c>
      <c r="G76" s="109">
        <f>SUM(H76:K76)</f>
        <v>266880</v>
      </c>
      <c r="H76" s="109">
        <v>266880</v>
      </c>
      <c r="I76" s="109"/>
      <c r="J76" s="109"/>
      <c r="K76" s="109">
        <f>'Раздел I; II'!O50+'Раздел I; II'!P50+'Раздел I; II'!Q50+'Раздел I; II'!R50+'Раздел I; II'!S50+'Раздел I; II'!T50+'Раздел I; II'!U50+'Раздел I; II'!V50+'Раздел I; II'!O107+'Раздел I; II'!P107+'Раздел I; II'!Q107+'Раздел I; II'!R107+'Раздел I; II'!S107+'Раздел I; II'!T107+'Раздел I; II'!U107+'Раздел I; II'!V107</f>
        <v>0</v>
      </c>
      <c r="L76" s="109"/>
    </row>
    <row r="77" spans="1:12" ht="15" customHeight="1">
      <c r="A77" s="105"/>
      <c r="B77" s="105"/>
      <c r="C77" s="105" t="s">
        <v>166</v>
      </c>
      <c r="D77" s="106" t="s">
        <v>183</v>
      </c>
      <c r="E77" s="107">
        <v>244</v>
      </c>
      <c r="F77" s="107">
        <v>225</v>
      </c>
      <c r="G77" s="109">
        <f>SUM(H77:K77)</f>
        <v>100810.32</v>
      </c>
      <c r="H77" s="109">
        <v>85910.32</v>
      </c>
      <c r="I77" s="109"/>
      <c r="J77" s="109"/>
      <c r="K77" s="109">
        <v>14900</v>
      </c>
      <c r="L77" s="109"/>
    </row>
    <row r="78" spans="1:12" ht="15" customHeight="1">
      <c r="A78" s="105"/>
      <c r="B78" s="105"/>
      <c r="C78" s="105" t="s">
        <v>168</v>
      </c>
      <c r="D78" s="106" t="s">
        <v>184</v>
      </c>
      <c r="E78" s="107">
        <v>244</v>
      </c>
      <c r="F78" s="107">
        <v>226</v>
      </c>
      <c r="G78" s="109">
        <f>SUM(H78:K78)</f>
        <v>54982.84</v>
      </c>
      <c r="H78" s="109">
        <v>40082.84</v>
      </c>
      <c r="I78" s="109"/>
      <c r="J78" s="109"/>
      <c r="K78" s="109">
        <v>14900</v>
      </c>
      <c r="L78" s="109"/>
    </row>
    <row r="79" spans="1:12" ht="14.25" customHeight="1">
      <c r="A79" s="105"/>
      <c r="B79" s="105"/>
      <c r="C79" s="105" t="s">
        <v>143</v>
      </c>
      <c r="D79" s="106" t="s">
        <v>185</v>
      </c>
      <c r="E79" s="107">
        <v>244</v>
      </c>
      <c r="F79" s="107">
        <v>290</v>
      </c>
      <c r="G79" s="109">
        <f>SUM(H79:K79)</f>
        <v>0</v>
      </c>
      <c r="H79" s="109">
        <f>'Раздел I; II'!H110+'Раздел I; II'!I110+'Раздел I; II'!J110+'Раздел I; II'!K110+'Раздел I; II'!L110+'Раздел I; II'!H53+'Раздел I; II'!I53+'Раздел I; II'!J53+'Раздел I; II'!K53+'Раздел I; II'!L53</f>
        <v>0</v>
      </c>
      <c r="I79" s="109"/>
      <c r="J79" s="109"/>
      <c r="K79" s="109">
        <v>0</v>
      </c>
      <c r="L79" s="109"/>
    </row>
    <row r="80" spans="1:12" ht="16.5" customHeight="1">
      <c r="A80" s="105"/>
      <c r="B80" s="105"/>
      <c r="C80" s="105" t="s">
        <v>171</v>
      </c>
      <c r="D80" s="106" t="s">
        <v>186</v>
      </c>
      <c r="E80" s="107">
        <v>244</v>
      </c>
      <c r="F80" s="107">
        <v>310</v>
      </c>
      <c r="G80" s="109">
        <f>SUM(H80:K80)</f>
        <v>0</v>
      </c>
      <c r="H80" s="109">
        <v>0</v>
      </c>
      <c r="I80" s="109"/>
      <c r="J80" s="109"/>
      <c r="K80" s="109">
        <v>0</v>
      </c>
      <c r="L80" s="109"/>
    </row>
    <row r="81" spans="1:12" ht="16.5" customHeight="1">
      <c r="A81" s="105"/>
      <c r="B81" s="105"/>
      <c r="C81" s="105" t="s">
        <v>173</v>
      </c>
      <c r="D81" s="106" t="s">
        <v>187</v>
      </c>
      <c r="E81" s="107">
        <v>244</v>
      </c>
      <c r="F81" s="107">
        <v>340</v>
      </c>
      <c r="G81" s="109">
        <f>SUM(H81:K81)</f>
        <v>105000</v>
      </c>
      <c r="H81" s="109">
        <v>0</v>
      </c>
      <c r="I81" s="109"/>
      <c r="J81" s="109"/>
      <c r="K81" s="109">
        <v>105000</v>
      </c>
      <c r="L81" s="109"/>
    </row>
    <row r="82" spans="1:12" ht="31.5" customHeight="1">
      <c r="A82" s="105"/>
      <c r="B82" s="115" t="s">
        <v>188</v>
      </c>
      <c r="C82" s="115"/>
      <c r="D82" s="106" t="s">
        <v>189</v>
      </c>
      <c r="E82" s="116">
        <v>406</v>
      </c>
      <c r="F82" s="107"/>
      <c r="G82" s="109">
        <f>SUM(H82:K82)</f>
        <v>0</v>
      </c>
      <c r="H82" s="109">
        <f>SUM(H84:H86)</f>
        <v>0</v>
      </c>
      <c r="I82" s="109">
        <f>SUM(I84:I86)</f>
        <v>0</v>
      </c>
      <c r="J82" s="109">
        <f>SUM(J84:J86)</f>
        <v>0</v>
      </c>
      <c r="K82" s="109">
        <f>SUM(K84:K86)</f>
        <v>0</v>
      </c>
      <c r="L82" s="109">
        <f>SUM(L84:L86)</f>
        <v>0</v>
      </c>
    </row>
    <row r="83" spans="1:12" ht="18" customHeight="1">
      <c r="A83" s="105"/>
      <c r="B83" s="105"/>
      <c r="C83" s="105" t="s">
        <v>41</v>
      </c>
      <c r="D83" s="106" t="s">
        <v>42</v>
      </c>
      <c r="E83" s="116" t="s">
        <v>42</v>
      </c>
      <c r="F83" s="107"/>
      <c r="G83" s="109" t="s">
        <v>42</v>
      </c>
      <c r="H83" s="109" t="s">
        <v>42</v>
      </c>
      <c r="I83" s="109" t="s">
        <v>42</v>
      </c>
      <c r="J83" s="109" t="s">
        <v>42</v>
      </c>
      <c r="K83" s="109" t="s">
        <v>42</v>
      </c>
      <c r="L83" s="109" t="s">
        <v>42</v>
      </c>
    </row>
    <row r="84" spans="1:12" ht="15.75" customHeight="1">
      <c r="A84" s="105"/>
      <c r="B84" s="105"/>
      <c r="C84" s="105" t="s">
        <v>168</v>
      </c>
      <c r="D84" s="106" t="s">
        <v>190</v>
      </c>
      <c r="E84" s="116">
        <v>406</v>
      </c>
      <c r="F84" s="107">
        <v>226</v>
      </c>
      <c r="G84" s="109">
        <f>SUM(H84:K84)</f>
        <v>0</v>
      </c>
      <c r="H84" s="109"/>
      <c r="I84" s="109"/>
      <c r="J84" s="109"/>
      <c r="K84" s="109"/>
      <c r="L84" s="109"/>
    </row>
    <row r="85" spans="1:12" ht="16.5" customHeight="1">
      <c r="A85" s="105"/>
      <c r="B85" s="105"/>
      <c r="C85" s="105" t="s">
        <v>143</v>
      </c>
      <c r="D85" s="106" t="s">
        <v>191</v>
      </c>
      <c r="E85" s="116">
        <v>406</v>
      </c>
      <c r="F85" s="107">
        <v>290</v>
      </c>
      <c r="G85" s="109">
        <f>SUM(H85:K85)</f>
        <v>0</v>
      </c>
      <c r="H85" s="109"/>
      <c r="I85" s="109"/>
      <c r="J85" s="109"/>
      <c r="K85" s="109"/>
      <c r="L85" s="109"/>
    </row>
    <row r="86" spans="1:12" ht="15" customHeight="1">
      <c r="A86" s="105"/>
      <c r="B86" s="105"/>
      <c r="C86" s="105" t="s">
        <v>171</v>
      </c>
      <c r="D86" s="106" t="s">
        <v>192</v>
      </c>
      <c r="E86" s="116">
        <v>406</v>
      </c>
      <c r="F86" s="107">
        <v>310</v>
      </c>
      <c r="G86" s="109">
        <f>SUM(H86:K86)</f>
        <v>0</v>
      </c>
      <c r="H86" s="109"/>
      <c r="I86" s="109"/>
      <c r="J86" s="109"/>
      <c r="K86" s="109"/>
      <c r="L86" s="109"/>
    </row>
    <row r="87" spans="1:12" ht="41.25" customHeight="1">
      <c r="A87" s="105"/>
      <c r="B87" s="117" t="s">
        <v>193</v>
      </c>
      <c r="C87" s="117"/>
      <c r="D87" s="106" t="s">
        <v>194</v>
      </c>
      <c r="E87" s="116">
        <v>407</v>
      </c>
      <c r="F87" s="107"/>
      <c r="G87" s="109">
        <f>SUM(H87:K87)</f>
        <v>0</v>
      </c>
      <c r="H87" s="109">
        <f>SUM(H89:H94)</f>
        <v>0</v>
      </c>
      <c r="I87" s="109">
        <f>SUM(I89:I94)</f>
        <v>0</v>
      </c>
      <c r="J87" s="109">
        <f>SUM(J89:J94)</f>
        <v>0</v>
      </c>
      <c r="K87" s="109">
        <f>SUM(K89:K94)</f>
        <v>0</v>
      </c>
      <c r="L87" s="109">
        <f>SUM(L89:L94)</f>
        <v>0</v>
      </c>
    </row>
    <row r="88" spans="1:12" ht="16.5" customHeight="1">
      <c r="A88" s="105"/>
      <c r="B88" s="105" t="s">
        <v>41</v>
      </c>
      <c r="C88" s="105"/>
      <c r="D88" s="106" t="s">
        <v>42</v>
      </c>
      <c r="E88" s="116" t="s">
        <v>42</v>
      </c>
      <c r="F88" s="107"/>
      <c r="G88" s="109" t="s">
        <v>42</v>
      </c>
      <c r="H88" s="109" t="s">
        <v>42</v>
      </c>
      <c r="I88" s="109" t="s">
        <v>42</v>
      </c>
      <c r="J88" s="109" t="s">
        <v>42</v>
      </c>
      <c r="K88" s="109" t="s">
        <v>42</v>
      </c>
      <c r="L88" s="109" t="s">
        <v>42</v>
      </c>
    </row>
    <row r="89" spans="1:12" ht="16.5" customHeight="1">
      <c r="A89" s="105"/>
      <c r="B89" s="105"/>
      <c r="C89" s="105" t="s">
        <v>139</v>
      </c>
      <c r="D89" s="106" t="s">
        <v>195</v>
      </c>
      <c r="E89" s="116">
        <v>407</v>
      </c>
      <c r="F89" s="107">
        <v>222</v>
      </c>
      <c r="G89" s="109">
        <f>SUM(H89:K89)</f>
        <v>0</v>
      </c>
      <c r="H89" s="109"/>
      <c r="I89" s="109"/>
      <c r="J89" s="109"/>
      <c r="K89" s="109"/>
      <c r="L89" s="109"/>
    </row>
    <row r="90" spans="1:12" ht="18" customHeight="1">
      <c r="A90" s="105"/>
      <c r="B90" s="105"/>
      <c r="C90" s="105" t="s">
        <v>164</v>
      </c>
      <c r="D90" s="106" t="s">
        <v>196</v>
      </c>
      <c r="E90" s="116">
        <v>407</v>
      </c>
      <c r="F90" s="107">
        <v>224</v>
      </c>
      <c r="G90" s="109">
        <f>SUM(H90:K90)</f>
        <v>0</v>
      </c>
      <c r="H90" s="109"/>
      <c r="I90" s="109"/>
      <c r="J90" s="109"/>
      <c r="K90" s="109"/>
      <c r="L90" s="109"/>
    </row>
    <row r="91" spans="1:12" ht="16.5" customHeight="1">
      <c r="A91" s="105"/>
      <c r="B91" s="105"/>
      <c r="C91" s="105" t="s">
        <v>168</v>
      </c>
      <c r="D91" s="106" t="s">
        <v>197</v>
      </c>
      <c r="E91" s="116">
        <v>407</v>
      </c>
      <c r="F91" s="107">
        <v>226</v>
      </c>
      <c r="G91" s="109">
        <f>SUM(H91:K91)</f>
        <v>0</v>
      </c>
      <c r="H91" s="109"/>
      <c r="I91" s="109"/>
      <c r="J91" s="109"/>
      <c r="K91" s="109"/>
      <c r="L91" s="109"/>
    </row>
    <row r="92" spans="1:12" ht="16.5" customHeight="1">
      <c r="A92" s="105"/>
      <c r="B92" s="105"/>
      <c r="C92" s="105" t="s">
        <v>143</v>
      </c>
      <c r="D92" s="106" t="s">
        <v>198</v>
      </c>
      <c r="E92" s="116">
        <v>407</v>
      </c>
      <c r="F92" s="107">
        <v>290</v>
      </c>
      <c r="G92" s="109">
        <f>SUM(H92:K92)</f>
        <v>0</v>
      </c>
      <c r="H92" s="109"/>
      <c r="I92" s="109"/>
      <c r="J92" s="109"/>
      <c r="K92" s="109"/>
      <c r="L92" s="109"/>
    </row>
    <row r="93" spans="1:12" ht="16.5" customHeight="1">
      <c r="A93" s="105"/>
      <c r="B93" s="105"/>
      <c r="C93" s="105" t="s">
        <v>171</v>
      </c>
      <c r="D93" s="106" t="s">
        <v>199</v>
      </c>
      <c r="E93" s="116">
        <v>407</v>
      </c>
      <c r="F93" s="107">
        <v>310</v>
      </c>
      <c r="G93" s="109">
        <f>SUM(H93:K93)</f>
        <v>0</v>
      </c>
      <c r="H93" s="109"/>
      <c r="I93" s="109"/>
      <c r="J93" s="109"/>
      <c r="K93" s="109"/>
      <c r="L93" s="109"/>
    </row>
    <row r="94" spans="1:12" ht="16.5" customHeight="1">
      <c r="A94" s="105"/>
      <c r="B94" s="105"/>
      <c r="C94" s="105" t="s">
        <v>173</v>
      </c>
      <c r="D94" s="106" t="s">
        <v>200</v>
      </c>
      <c r="E94" s="116">
        <v>407</v>
      </c>
      <c r="F94" s="107">
        <v>340</v>
      </c>
      <c r="G94" s="109">
        <f>SUM(H94:K94)</f>
        <v>0</v>
      </c>
      <c r="H94" s="109"/>
      <c r="I94" s="109"/>
      <c r="J94" s="109"/>
      <c r="K94" s="109"/>
      <c r="L94" s="109"/>
    </row>
    <row r="95" spans="1:12" ht="16.5" customHeight="1">
      <c r="A95" s="105" t="s">
        <v>201</v>
      </c>
      <c r="B95" s="105"/>
      <c r="C95" s="105"/>
      <c r="D95" s="106" t="s">
        <v>202</v>
      </c>
      <c r="E95" s="107" t="s">
        <v>42</v>
      </c>
      <c r="F95" s="107">
        <v>500</v>
      </c>
      <c r="G95" s="109">
        <f>SUM(H95:K95)</f>
        <v>0</v>
      </c>
      <c r="H95" s="109">
        <f>SUM(H97:H98)</f>
        <v>0</v>
      </c>
      <c r="I95" s="109">
        <f>SUM(I97:I98)</f>
        <v>0</v>
      </c>
      <c r="J95" s="109">
        <f>SUM(J97:J98)</f>
        <v>0</v>
      </c>
      <c r="K95" s="109">
        <f>SUM(K97:K98)</f>
        <v>0</v>
      </c>
      <c r="L95" s="109">
        <f>SUM(L97:L98)</f>
        <v>0</v>
      </c>
    </row>
    <row r="96" spans="1:12" ht="16.5" customHeight="1">
      <c r="A96" s="105"/>
      <c r="B96" s="105" t="s">
        <v>41</v>
      </c>
      <c r="C96" s="105"/>
      <c r="D96" s="107" t="s">
        <v>42</v>
      </c>
      <c r="E96" s="107" t="s">
        <v>42</v>
      </c>
      <c r="F96" s="107" t="s">
        <v>42</v>
      </c>
      <c r="G96" s="109" t="s">
        <v>42</v>
      </c>
      <c r="H96" s="109" t="s">
        <v>42</v>
      </c>
      <c r="I96" s="109" t="s">
        <v>42</v>
      </c>
      <c r="J96" s="109" t="s">
        <v>42</v>
      </c>
      <c r="K96" s="109" t="s">
        <v>42</v>
      </c>
      <c r="L96" s="109" t="s">
        <v>42</v>
      </c>
    </row>
    <row r="97" spans="1:12" ht="16.5" customHeight="1">
      <c r="A97" s="105"/>
      <c r="B97" s="105" t="s">
        <v>203</v>
      </c>
      <c r="C97" s="105"/>
      <c r="D97" s="106" t="s">
        <v>204</v>
      </c>
      <c r="E97" s="107" t="s">
        <v>42</v>
      </c>
      <c r="F97" s="107">
        <v>510</v>
      </c>
      <c r="G97" s="109">
        <f>SUM(H97:K97)</f>
        <v>0</v>
      </c>
      <c r="H97" s="109"/>
      <c r="I97" s="109"/>
      <c r="J97" s="109"/>
      <c r="K97" s="109"/>
      <c r="L97" s="109"/>
    </row>
    <row r="98" spans="1:12" ht="18.75" customHeight="1">
      <c r="A98" s="105"/>
      <c r="B98" s="105" t="s">
        <v>205</v>
      </c>
      <c r="C98" s="105"/>
      <c r="D98" s="106" t="s">
        <v>206</v>
      </c>
      <c r="E98" s="107" t="s">
        <v>42</v>
      </c>
      <c r="F98" s="107" t="s">
        <v>42</v>
      </c>
      <c r="G98" s="109">
        <f>SUM(H98:K98)</f>
        <v>0</v>
      </c>
      <c r="H98" s="109">
        <f>SUM(H100:H101)</f>
        <v>0</v>
      </c>
      <c r="I98" s="109">
        <f>SUM(I100:I101)</f>
        <v>0</v>
      </c>
      <c r="J98" s="109">
        <f>SUM(J100:J101)</f>
        <v>0</v>
      </c>
      <c r="K98" s="109">
        <f>SUM(K100:K101)</f>
        <v>0</v>
      </c>
      <c r="L98" s="109">
        <f>SUM(L100:L101)</f>
        <v>0</v>
      </c>
    </row>
    <row r="99" spans="1:12" ht="15.75" customHeight="1">
      <c r="A99" s="105"/>
      <c r="B99" s="105" t="s">
        <v>41</v>
      </c>
      <c r="C99" s="105"/>
      <c r="D99" s="107" t="s">
        <v>42</v>
      </c>
      <c r="E99" s="107" t="s">
        <v>42</v>
      </c>
      <c r="F99" s="107" t="s">
        <v>42</v>
      </c>
      <c r="G99" s="109" t="s">
        <v>42</v>
      </c>
      <c r="H99" s="109" t="s">
        <v>42</v>
      </c>
      <c r="I99" s="109" t="s">
        <v>42</v>
      </c>
      <c r="J99" s="109" t="s">
        <v>42</v>
      </c>
      <c r="K99" s="109" t="s">
        <v>42</v>
      </c>
      <c r="L99" s="109" t="s">
        <v>42</v>
      </c>
    </row>
    <row r="100" spans="1:12" ht="16.5" customHeight="1">
      <c r="A100" s="105"/>
      <c r="B100" s="105"/>
      <c r="C100" s="105" t="s">
        <v>207</v>
      </c>
      <c r="D100" s="106" t="s">
        <v>208</v>
      </c>
      <c r="E100" s="107" t="s">
        <v>42</v>
      </c>
      <c r="F100" s="107">
        <v>550</v>
      </c>
      <c r="G100" s="109">
        <f>SUM(H100:K100)</f>
        <v>0</v>
      </c>
      <c r="H100" s="109"/>
      <c r="I100" s="109"/>
      <c r="J100" s="109"/>
      <c r="K100" s="109"/>
      <c r="L100" s="109"/>
    </row>
    <row r="101" spans="1:12" ht="15" customHeight="1">
      <c r="A101" s="105"/>
      <c r="B101" s="105"/>
      <c r="C101" s="105" t="s">
        <v>209</v>
      </c>
      <c r="D101" s="106" t="s">
        <v>210</v>
      </c>
      <c r="E101" s="107" t="s">
        <v>42</v>
      </c>
      <c r="F101" s="107">
        <v>560</v>
      </c>
      <c r="G101" s="109">
        <f>SUM(H101:K101)</f>
        <v>0</v>
      </c>
      <c r="H101" s="109"/>
      <c r="I101" s="109"/>
      <c r="J101" s="109"/>
      <c r="K101" s="109"/>
      <c r="L101" s="109"/>
    </row>
    <row r="102" spans="1:12" ht="15.75" customHeight="1">
      <c r="A102" s="105" t="s">
        <v>211</v>
      </c>
      <c r="B102" s="105"/>
      <c r="C102" s="105"/>
      <c r="D102" s="106" t="s">
        <v>212</v>
      </c>
      <c r="E102" s="107" t="s">
        <v>42</v>
      </c>
      <c r="F102" s="107">
        <v>600</v>
      </c>
      <c r="G102" s="109">
        <f>SUM(H102:K102)</f>
        <v>0</v>
      </c>
      <c r="H102" s="109">
        <f>SUM(H104:H105)</f>
        <v>0</v>
      </c>
      <c r="I102" s="109">
        <f>SUM(I104:I105)</f>
        <v>0</v>
      </c>
      <c r="J102" s="109">
        <f>SUM(J104:J105)</f>
        <v>0</v>
      </c>
      <c r="K102" s="109">
        <f>SUM(K104:K105)</f>
        <v>0</v>
      </c>
      <c r="L102" s="109">
        <f>SUM(L104:L105)</f>
        <v>0</v>
      </c>
    </row>
    <row r="103" spans="1:12" ht="15" customHeight="1">
      <c r="A103" s="105"/>
      <c r="B103" s="105" t="s">
        <v>41</v>
      </c>
      <c r="C103" s="105"/>
      <c r="D103" s="107" t="s">
        <v>42</v>
      </c>
      <c r="E103" s="107" t="s">
        <v>42</v>
      </c>
      <c r="F103" s="107" t="s">
        <v>42</v>
      </c>
      <c r="G103" s="109" t="s">
        <v>42</v>
      </c>
      <c r="H103" s="109" t="s">
        <v>42</v>
      </c>
      <c r="I103" s="109" t="s">
        <v>42</v>
      </c>
      <c r="J103" s="109" t="s">
        <v>42</v>
      </c>
      <c r="K103" s="109" t="s">
        <v>42</v>
      </c>
      <c r="L103" s="109" t="s">
        <v>42</v>
      </c>
    </row>
    <row r="104" spans="1:12" ht="15" customHeight="1">
      <c r="A104" s="105"/>
      <c r="B104" s="105" t="s">
        <v>213</v>
      </c>
      <c r="C104" s="105"/>
      <c r="D104" s="106" t="s">
        <v>214</v>
      </c>
      <c r="E104" s="107" t="s">
        <v>42</v>
      </c>
      <c r="F104" s="107">
        <v>610</v>
      </c>
      <c r="G104" s="109">
        <f>SUM(H104:K104)</f>
        <v>0</v>
      </c>
      <c r="H104" s="109"/>
      <c r="I104" s="109"/>
      <c r="J104" s="109"/>
      <c r="K104" s="109"/>
      <c r="L104" s="109"/>
    </row>
    <row r="105" spans="1:12" ht="15.75" customHeight="1">
      <c r="A105" s="105"/>
      <c r="B105" s="105" t="s">
        <v>215</v>
      </c>
      <c r="C105" s="105"/>
      <c r="D105" s="106" t="s">
        <v>216</v>
      </c>
      <c r="E105" s="107" t="s">
        <v>42</v>
      </c>
      <c r="F105" s="107" t="s">
        <v>42</v>
      </c>
      <c r="G105" s="109">
        <f>SUM(H105:K105)</f>
        <v>0</v>
      </c>
      <c r="H105" s="109">
        <f>SUM(H107:H108)</f>
        <v>0</v>
      </c>
      <c r="I105" s="109">
        <f>SUM(I107:I108)</f>
        <v>0</v>
      </c>
      <c r="J105" s="109">
        <f>SUM(J107:J108)</f>
        <v>0</v>
      </c>
      <c r="K105" s="109">
        <f>SUM(K107:K108)</f>
        <v>0</v>
      </c>
      <c r="L105" s="109">
        <f>SUM(L107:L108)</f>
        <v>0</v>
      </c>
    </row>
    <row r="106" spans="1:12" ht="16.5" customHeight="1">
      <c r="A106" s="105"/>
      <c r="B106" s="105" t="s">
        <v>41</v>
      </c>
      <c r="C106" s="105"/>
      <c r="D106" s="107" t="s">
        <v>42</v>
      </c>
      <c r="E106" s="107" t="s">
        <v>42</v>
      </c>
      <c r="F106" s="107" t="s">
        <v>42</v>
      </c>
      <c r="G106" s="109" t="s">
        <v>42</v>
      </c>
      <c r="H106" s="109" t="s">
        <v>42</v>
      </c>
      <c r="I106" s="109" t="s">
        <v>42</v>
      </c>
      <c r="J106" s="109" t="s">
        <v>42</v>
      </c>
      <c r="K106" s="109" t="s">
        <v>42</v>
      </c>
      <c r="L106" s="109" t="s">
        <v>42</v>
      </c>
    </row>
    <row r="107" spans="1:12" ht="18.75" customHeight="1">
      <c r="A107" s="105"/>
      <c r="B107" s="105"/>
      <c r="C107" s="105" t="s">
        <v>217</v>
      </c>
      <c r="D107" s="106" t="s">
        <v>218</v>
      </c>
      <c r="E107" s="107" t="s">
        <v>42</v>
      </c>
      <c r="F107" s="107">
        <v>650</v>
      </c>
      <c r="G107" s="109">
        <f>SUM(H107:K107)</f>
        <v>0</v>
      </c>
      <c r="H107" s="109"/>
      <c r="I107" s="109"/>
      <c r="J107" s="109"/>
      <c r="K107" s="109"/>
      <c r="L107" s="109"/>
    </row>
    <row r="108" spans="1:12" ht="17.25" customHeight="1">
      <c r="A108" s="105"/>
      <c r="B108" s="105"/>
      <c r="C108" s="105" t="s">
        <v>219</v>
      </c>
      <c r="D108" s="106" t="s">
        <v>220</v>
      </c>
      <c r="E108" s="107" t="s">
        <v>42</v>
      </c>
      <c r="F108" s="107">
        <v>660</v>
      </c>
      <c r="G108" s="109">
        <f>SUM(H108:K108)</f>
        <v>0</v>
      </c>
      <c r="H108" s="109"/>
      <c r="I108" s="109"/>
      <c r="J108" s="109"/>
      <c r="K108" s="109"/>
      <c r="L108" s="109"/>
    </row>
    <row r="109" spans="1:12" ht="17.25" customHeight="1">
      <c r="A109" s="105" t="s">
        <v>221</v>
      </c>
      <c r="B109" s="105"/>
      <c r="C109" s="105"/>
      <c r="D109" s="106" t="s">
        <v>222</v>
      </c>
      <c r="E109" s="107" t="s">
        <v>42</v>
      </c>
      <c r="F109" s="107" t="s">
        <v>42</v>
      </c>
      <c r="G109" s="109">
        <f>SUM(H109:K109)</f>
        <v>0</v>
      </c>
      <c r="H109" s="109">
        <f>H9+H12-H37</f>
        <v>0</v>
      </c>
      <c r="I109" s="109">
        <f>I9+I12-I37</f>
        <v>0</v>
      </c>
      <c r="J109" s="109">
        <f>J9+J12-J37</f>
        <v>0</v>
      </c>
      <c r="K109" s="109">
        <f>K9+K12-K37</f>
        <v>0</v>
      </c>
      <c r="L109" s="109">
        <f>L9+L12-L37</f>
        <v>0</v>
      </c>
    </row>
    <row r="110" spans="1:12" ht="13.5" customHeight="1">
      <c r="A110" s="118"/>
      <c r="B110" s="118"/>
      <c r="C110" s="118"/>
      <c r="D110" s="106"/>
      <c r="E110" s="107"/>
      <c r="F110" s="107"/>
      <c r="G110" s="107"/>
      <c r="H110" s="107"/>
      <c r="I110" s="107"/>
      <c r="J110" s="107"/>
      <c r="K110" s="107"/>
      <c r="L110" s="107"/>
    </row>
    <row r="111" spans="1:12" ht="30" customHeight="1">
      <c r="A111" s="98"/>
      <c r="B111" s="119" t="s">
        <v>223</v>
      </c>
      <c r="C111" s="119"/>
      <c r="D111" s="119"/>
      <c r="E111" s="119"/>
      <c r="F111" s="119"/>
      <c r="G111" s="119"/>
      <c r="H111" s="119"/>
      <c r="I111" s="119"/>
      <c r="J111" s="119"/>
      <c r="K111" s="119"/>
      <c r="L111" s="119"/>
    </row>
    <row r="112" spans="1:12" ht="33" customHeight="1">
      <c r="A112" s="98"/>
      <c r="B112" s="89" t="s">
        <v>224</v>
      </c>
      <c r="C112" s="89"/>
      <c r="D112" s="89"/>
      <c r="E112" s="89"/>
      <c r="F112" s="89"/>
      <c r="G112" s="89"/>
      <c r="H112" s="89"/>
      <c r="I112" s="89"/>
      <c r="J112" s="89"/>
      <c r="K112" s="89"/>
      <c r="L112" s="89"/>
    </row>
    <row r="113" spans="1:12" ht="30" customHeight="1">
      <c r="A113" s="90"/>
      <c r="B113" s="89" t="s">
        <v>225</v>
      </c>
      <c r="C113" s="89"/>
      <c r="D113" s="89"/>
      <c r="E113" s="89"/>
      <c r="F113" s="89"/>
      <c r="G113" s="89"/>
      <c r="H113" s="89"/>
      <c r="I113" s="89"/>
      <c r="J113" s="89"/>
      <c r="K113" s="89"/>
      <c r="L113" s="89"/>
    </row>
    <row r="114" spans="1:12" s="58" customFormat="1" ht="18" customHeight="1">
      <c r="A114" s="98"/>
      <c r="B114" s="99"/>
      <c r="C114" s="90" t="s">
        <v>226</v>
      </c>
      <c r="D114" s="90"/>
      <c r="E114" s="90"/>
      <c r="F114" s="90"/>
      <c r="G114" s="90"/>
      <c r="H114" s="91"/>
      <c r="I114" s="92" t="s">
        <v>236</v>
      </c>
      <c r="J114" s="92"/>
      <c r="K114" s="95"/>
      <c r="L114" s="95"/>
    </row>
    <row r="115" spans="1:12" s="58" customFormat="1" ht="15" customHeight="1">
      <c r="A115" s="98"/>
      <c r="B115" s="99"/>
      <c r="C115" s="90" t="s">
        <v>228</v>
      </c>
      <c r="D115" s="90"/>
      <c r="E115" s="90"/>
      <c r="F115" s="93"/>
      <c r="G115" s="91"/>
      <c r="H115" s="91"/>
      <c r="I115" s="94" t="s">
        <v>5</v>
      </c>
      <c r="J115" s="95"/>
      <c r="K115" s="95"/>
      <c r="L115" s="95"/>
    </row>
    <row r="116" spans="1:12" s="58" customFormat="1" ht="18.75" customHeight="1">
      <c r="A116" s="98"/>
      <c r="B116" s="99"/>
      <c r="C116" s="90" t="s">
        <v>229</v>
      </c>
      <c r="D116" s="90"/>
      <c r="E116" s="90"/>
      <c r="F116" s="90"/>
      <c r="G116" s="90"/>
      <c r="H116" s="91"/>
      <c r="I116" s="120"/>
      <c r="J116" s="120"/>
      <c r="K116" s="95"/>
      <c r="L116" s="95"/>
    </row>
    <row r="117" spans="1:12" s="58" customFormat="1" ht="18" customHeight="1">
      <c r="A117" s="98"/>
      <c r="B117" s="99"/>
      <c r="C117" s="97"/>
      <c r="D117" s="94"/>
      <c r="E117" s="97"/>
      <c r="F117" s="93"/>
      <c r="G117" s="97"/>
      <c r="H117" s="97"/>
      <c r="I117" s="97" t="s">
        <v>5</v>
      </c>
      <c r="J117" s="95"/>
      <c r="K117" s="95"/>
      <c r="L117" s="95"/>
    </row>
    <row r="118" spans="1:12" ht="18.75" customHeight="1">
      <c r="A118" s="98"/>
      <c r="B118" s="99"/>
      <c r="C118" s="90" t="s">
        <v>230</v>
      </c>
      <c r="D118" s="90"/>
      <c r="E118" s="90"/>
      <c r="F118" s="90"/>
      <c r="G118" s="90"/>
      <c r="H118" s="91"/>
      <c r="I118" s="96" t="s">
        <v>231</v>
      </c>
      <c r="J118" s="96"/>
      <c r="K118" s="95"/>
      <c r="L118" s="95"/>
    </row>
    <row r="119" spans="1:12" ht="12.75">
      <c r="A119" s="98"/>
      <c r="B119" s="99"/>
      <c r="C119" s="98"/>
      <c r="D119" s="99"/>
      <c r="E119" s="98"/>
      <c r="F119" s="93"/>
      <c r="G119" s="97"/>
      <c r="H119" s="97"/>
      <c r="I119" s="97" t="s">
        <v>5</v>
      </c>
      <c r="J119" s="95"/>
      <c r="K119" s="95"/>
      <c r="L119" s="95"/>
    </row>
    <row r="120" spans="1:12" ht="15" customHeight="1">
      <c r="A120" s="98"/>
      <c r="B120" s="99"/>
      <c r="C120" s="90" t="s">
        <v>232</v>
      </c>
      <c r="D120" s="90"/>
      <c r="E120" s="90"/>
      <c r="F120" s="90"/>
      <c r="G120" s="90"/>
      <c r="H120" s="91"/>
      <c r="I120" s="96" t="s">
        <v>231</v>
      </c>
      <c r="J120" s="96"/>
      <c r="K120" s="95"/>
      <c r="L120" s="95"/>
    </row>
    <row r="121" spans="1:12" ht="15" customHeight="1">
      <c r="A121" s="98"/>
      <c r="B121" s="99"/>
      <c r="C121" s="90" t="s">
        <v>233</v>
      </c>
      <c r="D121" s="90"/>
      <c r="E121" s="90"/>
      <c r="F121" s="93"/>
      <c r="G121" s="97"/>
      <c r="H121" s="97"/>
      <c r="I121" s="97" t="s">
        <v>5</v>
      </c>
      <c r="J121" s="95"/>
      <c r="K121" s="95"/>
      <c r="L121" s="95"/>
    </row>
    <row r="122" spans="1:12" ht="14.25" customHeight="1">
      <c r="A122" s="98"/>
      <c r="B122" s="99"/>
      <c r="C122" s="90" t="s">
        <v>237</v>
      </c>
      <c r="D122" s="90"/>
      <c r="E122" s="90"/>
      <c r="F122" s="90"/>
      <c r="G122" s="97"/>
      <c r="H122" s="100"/>
      <c r="I122" s="100"/>
      <c r="J122" s="100"/>
      <c r="K122" s="95"/>
      <c r="L122" s="95"/>
    </row>
    <row r="123" spans="1:12" ht="12.75">
      <c r="A123" s="98"/>
      <c r="B123" s="99"/>
      <c r="C123" s="98"/>
      <c r="D123" s="99"/>
      <c r="E123" s="99"/>
      <c r="F123" s="93"/>
      <c r="G123" s="97"/>
      <c r="H123" s="97"/>
      <c r="I123" s="95"/>
      <c r="J123" s="95"/>
      <c r="K123" s="95"/>
      <c r="L123" s="95"/>
    </row>
    <row r="124" spans="3:9" ht="12.75">
      <c r="C124" s="121"/>
      <c r="D124" s="122"/>
      <c r="E124" s="123"/>
      <c r="F124" s="123"/>
      <c r="G124" s="124"/>
      <c r="H124" s="124"/>
      <c r="I124" s="124"/>
    </row>
  </sheetData>
  <sheetProtection selectLockedCells="1" selectUnlockedCells="1"/>
  <mergeCells count="89">
    <mergeCell ref="A1:L1"/>
    <mergeCell ref="A2:L2"/>
    <mergeCell ref="A4:C7"/>
    <mergeCell ref="D4:D7"/>
    <mergeCell ref="E4:F6"/>
    <mergeCell ref="G4:L4"/>
    <mergeCell ref="G5:G7"/>
    <mergeCell ref="H5:L5"/>
    <mergeCell ref="H6:H7"/>
    <mergeCell ref="I6:I7"/>
    <mergeCell ref="J6:J7"/>
    <mergeCell ref="K6:L6"/>
    <mergeCell ref="A8:C8"/>
    <mergeCell ref="E8:F8"/>
    <mergeCell ref="A9:C9"/>
    <mergeCell ref="A10:C10"/>
    <mergeCell ref="A11:C11"/>
    <mergeCell ref="A12:C12"/>
    <mergeCell ref="A13:C13"/>
    <mergeCell ref="A14:C14"/>
    <mergeCell ref="B15:C15"/>
    <mergeCell ref="B16:C16"/>
    <mergeCell ref="B17:C17"/>
    <mergeCell ref="A18:C18"/>
    <mergeCell ref="B19:C19"/>
    <mergeCell ref="B20:C20"/>
    <mergeCell ref="B21:C21"/>
    <mergeCell ref="B22:C22"/>
    <mergeCell ref="B23:C23"/>
    <mergeCell ref="B24:C24"/>
    <mergeCell ref="B25:C25"/>
    <mergeCell ref="A26:C26"/>
    <mergeCell ref="A27:C27"/>
    <mergeCell ref="A28:C28"/>
    <mergeCell ref="B29:C29"/>
    <mergeCell ref="B30:C30"/>
    <mergeCell ref="A31:C31"/>
    <mergeCell ref="B32:C32"/>
    <mergeCell ref="B33:C33"/>
    <mergeCell ref="B34:C34"/>
    <mergeCell ref="B35:C35"/>
    <mergeCell ref="A36:C36"/>
    <mergeCell ref="A37:C37"/>
    <mergeCell ref="A38:C38"/>
    <mergeCell ref="A39:C39"/>
    <mergeCell ref="B40:C40"/>
    <mergeCell ref="B41:C41"/>
    <mergeCell ref="B45:C45"/>
    <mergeCell ref="A51:C51"/>
    <mergeCell ref="A52:C52"/>
    <mergeCell ref="B53:C53"/>
    <mergeCell ref="B54:C54"/>
    <mergeCell ref="B55:C55"/>
    <mergeCell ref="B56:C56"/>
    <mergeCell ref="A57:C57"/>
    <mergeCell ref="B58:C58"/>
    <mergeCell ref="B59:C59"/>
    <mergeCell ref="A60:C60"/>
    <mergeCell ref="B61:C61"/>
    <mergeCell ref="B62:C62"/>
    <mergeCell ref="B71:C71"/>
    <mergeCell ref="B82:C82"/>
    <mergeCell ref="B87:C87"/>
    <mergeCell ref="B88:C88"/>
    <mergeCell ref="A95:C95"/>
    <mergeCell ref="B96:C96"/>
    <mergeCell ref="B97:C97"/>
    <mergeCell ref="B98:C98"/>
    <mergeCell ref="B99:C99"/>
    <mergeCell ref="A102:C102"/>
    <mergeCell ref="B103:C103"/>
    <mergeCell ref="B104:C104"/>
    <mergeCell ref="B105:C105"/>
    <mergeCell ref="B106:C106"/>
    <mergeCell ref="A109:C109"/>
    <mergeCell ref="B111:L111"/>
    <mergeCell ref="B112:L112"/>
    <mergeCell ref="B113:L113"/>
    <mergeCell ref="C114:G114"/>
    <mergeCell ref="I114:J114"/>
    <mergeCell ref="C115:E115"/>
    <mergeCell ref="C116:G116"/>
    <mergeCell ref="I116:J116"/>
    <mergeCell ref="C118:G118"/>
    <mergeCell ref="I118:J118"/>
    <mergeCell ref="C120:G120"/>
    <mergeCell ref="I120:J120"/>
    <mergeCell ref="C121:E121"/>
    <mergeCell ref="C122:F122"/>
  </mergeCells>
  <printOptions/>
  <pageMargins left="0.7083333333333334" right="0.4722222222222222" top="0.3548611111111111" bottom="0.5118055555555555" header="0.5118055555555555" footer="0.5118055555555555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3"/>
  <sheetViews>
    <sheetView zoomScale="88" zoomScaleNormal="88" workbookViewId="0" topLeftCell="A1">
      <selection activeCell="H87" sqref="H87"/>
    </sheetView>
  </sheetViews>
  <sheetFormatPr defaultColWidth="9.00390625" defaultRowHeight="12.75"/>
  <cols>
    <col min="1" max="1" width="0" style="16" hidden="1" customWidth="1"/>
    <col min="2" max="2" width="0" style="55" hidden="1" customWidth="1"/>
    <col min="3" max="3" width="51.50390625" style="55" customWidth="1"/>
    <col min="4" max="4" width="6.875" style="56" customWidth="1"/>
    <col min="5" max="5" width="8.25390625" style="57" customWidth="1"/>
    <col min="6" max="6" width="8.50390625" style="57" customWidth="1"/>
    <col min="7" max="7" width="13.625" style="58" customWidth="1"/>
    <col min="8" max="8" width="16.50390625" style="58" customWidth="1"/>
    <col min="9" max="9" width="18.125" style="58" customWidth="1"/>
    <col min="10" max="11" width="16.50390625" style="58" customWidth="1"/>
    <col min="12" max="12" width="14.75390625" style="58" customWidth="1"/>
    <col min="13" max="16384" width="9.125" style="16" customWidth="1"/>
  </cols>
  <sheetData>
    <row r="1" spans="1:12" ht="18" customHeight="1">
      <c r="A1" s="43" t="s">
        <v>65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18" customHeight="1">
      <c r="A2" s="43" t="s">
        <v>238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15.75" customHeight="1">
      <c r="A3" s="101"/>
      <c r="B3" s="101"/>
      <c r="C3" s="101"/>
      <c r="D3" s="102"/>
      <c r="E3" s="103"/>
      <c r="F3" s="103"/>
      <c r="G3" s="103"/>
      <c r="H3" s="103"/>
      <c r="I3" s="103"/>
      <c r="J3" s="103"/>
      <c r="K3" s="103"/>
      <c r="L3" s="103"/>
    </row>
    <row r="4" spans="1:12" ht="15" customHeight="1">
      <c r="A4" s="125" t="s">
        <v>38</v>
      </c>
      <c r="B4" s="125"/>
      <c r="C4" s="125"/>
      <c r="D4" s="126" t="s">
        <v>67</v>
      </c>
      <c r="E4" s="125" t="s">
        <v>68</v>
      </c>
      <c r="F4" s="125"/>
      <c r="G4" s="125" t="s">
        <v>69</v>
      </c>
      <c r="H4" s="125"/>
      <c r="I4" s="125"/>
      <c r="J4" s="125"/>
      <c r="K4" s="125"/>
      <c r="L4" s="125"/>
    </row>
    <row r="5" spans="1:12" ht="14.25" customHeight="1">
      <c r="A5" s="125"/>
      <c r="B5" s="125"/>
      <c r="C5" s="125"/>
      <c r="D5" s="126"/>
      <c r="E5" s="125"/>
      <c r="F5" s="125"/>
      <c r="G5" s="125" t="s">
        <v>70</v>
      </c>
      <c r="H5" s="125" t="s">
        <v>71</v>
      </c>
      <c r="I5" s="125"/>
      <c r="J5" s="125"/>
      <c r="K5" s="125"/>
      <c r="L5" s="125"/>
    </row>
    <row r="6" spans="1:12" ht="54.75" customHeight="1">
      <c r="A6" s="125"/>
      <c r="B6" s="125"/>
      <c r="C6" s="125"/>
      <c r="D6" s="126"/>
      <c r="E6" s="125"/>
      <c r="F6" s="125"/>
      <c r="G6" s="125"/>
      <c r="H6" s="125" t="s">
        <v>72</v>
      </c>
      <c r="I6" s="125" t="s">
        <v>73</v>
      </c>
      <c r="J6" s="125" t="s">
        <v>74</v>
      </c>
      <c r="K6" s="125" t="s">
        <v>75</v>
      </c>
      <c r="L6" s="125"/>
    </row>
    <row r="7" spans="1:12" ht="47.25" customHeight="1">
      <c r="A7" s="125"/>
      <c r="B7" s="125"/>
      <c r="C7" s="125"/>
      <c r="D7" s="126"/>
      <c r="E7" s="125" t="s">
        <v>76</v>
      </c>
      <c r="F7" s="125" t="s">
        <v>77</v>
      </c>
      <c r="G7" s="125"/>
      <c r="H7" s="125"/>
      <c r="I7" s="125"/>
      <c r="J7" s="125"/>
      <c r="K7" s="125" t="s">
        <v>70</v>
      </c>
      <c r="L7" s="45" t="s">
        <v>78</v>
      </c>
    </row>
    <row r="8" spans="1:12" ht="16.5" customHeight="1">
      <c r="A8" s="125">
        <v>1</v>
      </c>
      <c r="B8" s="125"/>
      <c r="C8" s="125"/>
      <c r="D8" s="126">
        <v>2</v>
      </c>
      <c r="E8" s="125">
        <v>3</v>
      </c>
      <c r="F8" s="125"/>
      <c r="G8" s="127">
        <v>4</v>
      </c>
      <c r="H8" s="127">
        <v>5</v>
      </c>
      <c r="I8" s="127">
        <v>6</v>
      </c>
      <c r="J8" s="127">
        <v>7</v>
      </c>
      <c r="K8" s="127">
        <v>8</v>
      </c>
      <c r="L8" s="44">
        <v>9</v>
      </c>
    </row>
    <row r="9" spans="1:12" ht="15" customHeight="1">
      <c r="A9" s="105" t="s">
        <v>79</v>
      </c>
      <c r="B9" s="105"/>
      <c r="C9" s="105"/>
      <c r="D9" s="128" t="s">
        <v>80</v>
      </c>
      <c r="E9" s="129" t="s">
        <v>42</v>
      </c>
      <c r="F9" s="129" t="s">
        <v>42</v>
      </c>
      <c r="G9" s="108">
        <v>0</v>
      </c>
      <c r="H9" s="108">
        <v>0</v>
      </c>
      <c r="I9" s="108">
        <v>0</v>
      </c>
      <c r="J9" s="108">
        <f>'Раздел I; II'!N12-J10</f>
        <v>0</v>
      </c>
      <c r="K9" s="108">
        <v>0</v>
      </c>
      <c r="L9" s="108">
        <f>'Раздел I; II'!V12</f>
        <v>0</v>
      </c>
    </row>
    <row r="10" spans="1:12" ht="27.75" customHeight="1">
      <c r="A10" s="105" t="s">
        <v>81</v>
      </c>
      <c r="B10" s="105"/>
      <c r="C10" s="105"/>
      <c r="D10" s="128" t="s">
        <v>82</v>
      </c>
      <c r="E10" s="129" t="s">
        <v>42</v>
      </c>
      <c r="F10" s="129">
        <v>180</v>
      </c>
      <c r="G10" s="109">
        <f>I10+J10</f>
        <v>0</v>
      </c>
      <c r="H10" s="109" t="s">
        <v>42</v>
      </c>
      <c r="I10" s="109"/>
      <c r="J10" s="109"/>
      <c r="K10" s="109" t="s">
        <v>42</v>
      </c>
      <c r="L10" s="109" t="s">
        <v>42</v>
      </c>
    </row>
    <row r="11" spans="1:12" ht="56.25" customHeight="1">
      <c r="A11" s="105" t="s">
        <v>83</v>
      </c>
      <c r="B11" s="105"/>
      <c r="C11" s="105"/>
      <c r="D11" s="128" t="s">
        <v>84</v>
      </c>
      <c r="E11" s="129" t="s">
        <v>42</v>
      </c>
      <c r="F11" s="129">
        <v>130</v>
      </c>
      <c r="G11" s="109">
        <f>H11</f>
        <v>0</v>
      </c>
      <c r="H11" s="109"/>
      <c r="I11" s="109" t="s">
        <v>42</v>
      </c>
      <c r="J11" s="109" t="s">
        <v>42</v>
      </c>
      <c r="K11" s="109" t="s">
        <v>42</v>
      </c>
      <c r="L11" s="109" t="s">
        <v>42</v>
      </c>
    </row>
    <row r="12" spans="1:12" ht="15.75" customHeight="1">
      <c r="A12" s="110" t="s">
        <v>85</v>
      </c>
      <c r="B12" s="110"/>
      <c r="C12" s="110"/>
      <c r="D12" s="128" t="s">
        <v>86</v>
      </c>
      <c r="E12" s="129" t="s">
        <v>42</v>
      </c>
      <c r="F12" s="129" t="s">
        <v>42</v>
      </c>
      <c r="G12" s="111">
        <f>SUM(H12:K12)</f>
        <v>5561606.58</v>
      </c>
      <c r="H12" s="111">
        <f>H18</f>
        <v>4532006.58</v>
      </c>
      <c r="I12" s="111">
        <f>I28</f>
        <v>744600</v>
      </c>
      <c r="J12" s="111">
        <f>J28</f>
        <v>0</v>
      </c>
      <c r="K12" s="111">
        <f>K14+K18+K26+K27+K31+K36</f>
        <v>285000</v>
      </c>
      <c r="L12" s="111">
        <f>L31</f>
        <v>0</v>
      </c>
    </row>
    <row r="13" spans="1:12" ht="18" customHeight="1">
      <c r="A13" s="105" t="s">
        <v>71</v>
      </c>
      <c r="B13" s="105"/>
      <c r="C13" s="105"/>
      <c r="D13" s="128" t="s">
        <v>42</v>
      </c>
      <c r="E13" s="129" t="s">
        <v>42</v>
      </c>
      <c r="F13" s="129" t="s">
        <v>42</v>
      </c>
      <c r="G13" s="109" t="s">
        <v>42</v>
      </c>
      <c r="H13" s="109" t="s">
        <v>42</v>
      </c>
      <c r="I13" s="109" t="s">
        <v>42</v>
      </c>
      <c r="J13" s="109" t="s">
        <v>42</v>
      </c>
      <c r="K13" s="109" t="s">
        <v>42</v>
      </c>
      <c r="L13" s="109" t="s">
        <v>42</v>
      </c>
    </row>
    <row r="14" spans="1:12" ht="15" customHeight="1">
      <c r="A14" s="105" t="s">
        <v>87</v>
      </c>
      <c r="B14" s="105"/>
      <c r="C14" s="105"/>
      <c r="D14" s="128" t="s">
        <v>88</v>
      </c>
      <c r="E14" s="129" t="s">
        <v>42</v>
      </c>
      <c r="F14" s="129">
        <v>120</v>
      </c>
      <c r="G14" s="109">
        <f>K14</f>
        <v>0</v>
      </c>
      <c r="H14" s="109" t="s">
        <v>42</v>
      </c>
      <c r="I14" s="109" t="s">
        <v>42</v>
      </c>
      <c r="J14" s="109" t="s">
        <v>42</v>
      </c>
      <c r="K14" s="109">
        <f>K16+K17</f>
        <v>0</v>
      </c>
      <c r="L14" s="109" t="s">
        <v>42</v>
      </c>
    </row>
    <row r="15" spans="1:12" ht="17.25" customHeight="1">
      <c r="A15" s="105"/>
      <c r="B15" s="105" t="s">
        <v>41</v>
      </c>
      <c r="C15" s="105"/>
      <c r="D15" s="128" t="s">
        <v>42</v>
      </c>
      <c r="E15" s="129" t="s">
        <v>42</v>
      </c>
      <c r="F15" s="129" t="s">
        <v>42</v>
      </c>
      <c r="G15" s="109" t="s">
        <v>42</v>
      </c>
      <c r="H15" s="109" t="s">
        <v>42</v>
      </c>
      <c r="I15" s="109" t="s">
        <v>42</v>
      </c>
      <c r="J15" s="109" t="s">
        <v>42</v>
      </c>
      <c r="K15" s="109" t="s">
        <v>42</v>
      </c>
      <c r="L15" s="109" t="s">
        <v>42</v>
      </c>
    </row>
    <row r="16" spans="1:12" ht="39" customHeight="1">
      <c r="A16" s="105"/>
      <c r="B16" s="105" t="s">
        <v>89</v>
      </c>
      <c r="C16" s="105"/>
      <c r="D16" s="128" t="s">
        <v>90</v>
      </c>
      <c r="E16" s="129" t="s">
        <v>42</v>
      </c>
      <c r="F16" s="129">
        <v>120</v>
      </c>
      <c r="G16" s="109">
        <f>K16</f>
        <v>0</v>
      </c>
      <c r="H16" s="109" t="s">
        <v>42</v>
      </c>
      <c r="I16" s="109" t="s">
        <v>42</v>
      </c>
      <c r="J16" s="109" t="s">
        <v>42</v>
      </c>
      <c r="K16" s="109">
        <v>0</v>
      </c>
      <c r="L16" s="109" t="s">
        <v>42</v>
      </c>
    </row>
    <row r="17" spans="1:12" ht="30" customHeight="1">
      <c r="A17" s="105"/>
      <c r="B17" s="105" t="s">
        <v>91</v>
      </c>
      <c r="C17" s="105"/>
      <c r="D17" s="128" t="s">
        <v>92</v>
      </c>
      <c r="E17" s="129" t="s">
        <v>42</v>
      </c>
      <c r="F17" s="129">
        <v>120</v>
      </c>
      <c r="G17" s="109">
        <f>K17</f>
        <v>0</v>
      </c>
      <c r="H17" s="109" t="s">
        <v>42</v>
      </c>
      <c r="I17" s="109" t="s">
        <v>42</v>
      </c>
      <c r="J17" s="109" t="s">
        <v>42</v>
      </c>
      <c r="K17" s="109">
        <v>0</v>
      </c>
      <c r="L17" s="109" t="s">
        <v>42</v>
      </c>
    </row>
    <row r="18" spans="1:12" ht="18" customHeight="1">
      <c r="A18" s="105" t="s">
        <v>93</v>
      </c>
      <c r="B18" s="105"/>
      <c r="C18" s="105"/>
      <c r="D18" s="128" t="s">
        <v>94</v>
      </c>
      <c r="E18" s="129" t="s">
        <v>42</v>
      </c>
      <c r="F18" s="129">
        <v>130</v>
      </c>
      <c r="G18" s="109">
        <f>H18+K18</f>
        <v>4817006.58</v>
      </c>
      <c r="H18" s="112">
        <f>H20+H21+H22+H23+H24</f>
        <v>4532006.58</v>
      </c>
      <c r="I18" s="109" t="s">
        <v>42</v>
      </c>
      <c r="J18" s="109" t="s">
        <v>42</v>
      </c>
      <c r="K18" s="109">
        <f>SUM(K20:K25)</f>
        <v>285000</v>
      </c>
      <c r="L18" s="109">
        <f>L25</f>
        <v>0</v>
      </c>
    </row>
    <row r="19" spans="1:12" ht="14.25" customHeight="1">
      <c r="A19" s="105"/>
      <c r="B19" s="105" t="s">
        <v>41</v>
      </c>
      <c r="C19" s="105"/>
      <c r="D19" s="128" t="s">
        <v>42</v>
      </c>
      <c r="E19" s="129" t="s">
        <v>42</v>
      </c>
      <c r="F19" s="129" t="s">
        <v>42</v>
      </c>
      <c r="G19" s="109" t="s">
        <v>42</v>
      </c>
      <c r="H19" s="109" t="s">
        <v>42</v>
      </c>
      <c r="I19" s="109" t="s">
        <v>42</v>
      </c>
      <c r="J19" s="109" t="s">
        <v>42</v>
      </c>
      <c r="K19" s="109" t="s">
        <v>42</v>
      </c>
      <c r="L19" s="109" t="s">
        <v>42</v>
      </c>
    </row>
    <row r="20" spans="1:12" ht="52.5" customHeight="1">
      <c r="A20" s="105"/>
      <c r="B20" s="105" t="s">
        <v>95</v>
      </c>
      <c r="C20" s="105"/>
      <c r="D20" s="128" t="s">
        <v>96</v>
      </c>
      <c r="E20" s="129" t="s">
        <v>42</v>
      </c>
      <c r="F20" s="129">
        <v>130</v>
      </c>
      <c r="G20" s="109">
        <f>H20+K20</f>
        <v>466585.94</v>
      </c>
      <c r="H20" s="112">
        <v>466585.94</v>
      </c>
      <c r="I20" s="109" t="s">
        <v>42</v>
      </c>
      <c r="J20" s="109" t="s">
        <v>42</v>
      </c>
      <c r="K20" s="109">
        <f>'Раздел I; II'!O69</f>
        <v>0</v>
      </c>
      <c r="L20" s="109" t="s">
        <v>42</v>
      </c>
    </row>
    <row r="21" spans="1:12" ht="27" customHeight="1">
      <c r="A21" s="105"/>
      <c r="B21" s="105" t="s">
        <v>97</v>
      </c>
      <c r="C21" s="105"/>
      <c r="D21" s="128" t="s">
        <v>98</v>
      </c>
      <c r="E21" s="129" t="s">
        <v>42</v>
      </c>
      <c r="F21" s="129">
        <v>130</v>
      </c>
      <c r="G21" s="109">
        <f>H21+K21</f>
        <v>4350420.640000001</v>
      </c>
      <c r="H21" s="112">
        <v>4065420.64</v>
      </c>
      <c r="I21" s="109" t="s">
        <v>42</v>
      </c>
      <c r="J21" s="109" t="s">
        <v>42</v>
      </c>
      <c r="K21" s="109">
        <v>285000</v>
      </c>
      <c r="L21" s="109" t="s">
        <v>42</v>
      </c>
    </row>
    <row r="22" spans="1:12" ht="28.5" customHeight="1">
      <c r="A22" s="105"/>
      <c r="B22" s="105" t="s">
        <v>99</v>
      </c>
      <c r="C22" s="105"/>
      <c r="D22" s="128" t="s">
        <v>100</v>
      </c>
      <c r="E22" s="129" t="s">
        <v>42</v>
      </c>
      <c r="F22" s="129">
        <v>130</v>
      </c>
      <c r="G22" s="109">
        <f>H22+K22</f>
        <v>0</v>
      </c>
      <c r="H22" s="112">
        <f>'Раздел I; II'!J69</f>
        <v>0</v>
      </c>
      <c r="I22" s="109" t="s">
        <v>42</v>
      </c>
      <c r="J22" s="109" t="s">
        <v>42</v>
      </c>
      <c r="K22" s="109">
        <f>'Раздел I; II'!Q69</f>
        <v>0</v>
      </c>
      <c r="L22" s="109" t="s">
        <v>42</v>
      </c>
    </row>
    <row r="23" spans="1:12" ht="18" customHeight="1">
      <c r="A23" s="105"/>
      <c r="B23" s="105" t="s">
        <v>101</v>
      </c>
      <c r="C23" s="105"/>
      <c r="D23" s="128" t="s">
        <v>102</v>
      </c>
      <c r="E23" s="129" t="s">
        <v>42</v>
      </c>
      <c r="F23" s="129">
        <v>130</v>
      </c>
      <c r="G23" s="109">
        <f>H23+K23</f>
        <v>0</v>
      </c>
      <c r="H23" s="112">
        <f>'Раздел I; II'!K69</f>
        <v>0</v>
      </c>
      <c r="I23" s="109" t="s">
        <v>42</v>
      </c>
      <c r="J23" s="109" t="s">
        <v>42</v>
      </c>
      <c r="K23" s="109">
        <f>'Раздел I; II'!R69</f>
        <v>0</v>
      </c>
      <c r="L23" s="109" t="s">
        <v>42</v>
      </c>
    </row>
    <row r="24" spans="1:12" ht="16.5" customHeight="1">
      <c r="A24" s="105"/>
      <c r="B24" s="105" t="s">
        <v>103</v>
      </c>
      <c r="C24" s="105"/>
      <c r="D24" s="128" t="s">
        <v>104</v>
      </c>
      <c r="E24" s="129" t="s">
        <v>42</v>
      </c>
      <c r="F24" s="129">
        <v>130</v>
      </c>
      <c r="G24" s="109">
        <f>H24+K24</f>
        <v>0</v>
      </c>
      <c r="H24" s="112">
        <f>'Раздел I; II'!L69</f>
        <v>0</v>
      </c>
      <c r="I24" s="109" t="s">
        <v>42</v>
      </c>
      <c r="J24" s="109" t="s">
        <v>42</v>
      </c>
      <c r="K24" s="109"/>
      <c r="L24" s="109" t="s">
        <v>42</v>
      </c>
    </row>
    <row r="25" spans="1:12" ht="19.5" customHeight="1">
      <c r="A25" s="105"/>
      <c r="B25" s="105" t="s">
        <v>105</v>
      </c>
      <c r="C25" s="105"/>
      <c r="D25" s="128" t="s">
        <v>106</v>
      </c>
      <c r="E25" s="129" t="s">
        <v>42</v>
      </c>
      <c r="F25" s="129">
        <v>130</v>
      </c>
      <c r="G25" s="109">
        <f>K25</f>
        <v>0</v>
      </c>
      <c r="H25" s="109" t="s">
        <v>42</v>
      </c>
      <c r="I25" s="109" t="s">
        <v>42</v>
      </c>
      <c r="J25" s="109" t="s">
        <v>42</v>
      </c>
      <c r="K25" s="112">
        <f>'Раздел I; II'!S69</f>
        <v>0</v>
      </c>
      <c r="L25" s="112">
        <f>'Раздел I; II'!V69</f>
        <v>0</v>
      </c>
    </row>
    <row r="26" spans="1:12" ht="29.25" customHeight="1">
      <c r="A26" s="105" t="s">
        <v>107</v>
      </c>
      <c r="B26" s="105"/>
      <c r="C26" s="105"/>
      <c r="D26" s="128" t="s">
        <v>108</v>
      </c>
      <c r="E26" s="129" t="s">
        <v>42</v>
      </c>
      <c r="F26" s="129">
        <v>140</v>
      </c>
      <c r="G26" s="109">
        <f>K26</f>
        <v>0</v>
      </c>
      <c r="H26" s="109" t="s">
        <v>42</v>
      </c>
      <c r="I26" s="109" t="s">
        <v>42</v>
      </c>
      <c r="J26" s="109" t="s">
        <v>42</v>
      </c>
      <c r="K26" s="112">
        <f>'Раздел I; II'!T69</f>
        <v>0</v>
      </c>
      <c r="L26" s="109" t="s">
        <v>42</v>
      </c>
    </row>
    <row r="27" spans="1:12" ht="40.5" customHeight="1">
      <c r="A27" s="105" t="s">
        <v>109</v>
      </c>
      <c r="B27" s="105"/>
      <c r="C27" s="105"/>
      <c r="D27" s="128" t="s">
        <v>110</v>
      </c>
      <c r="E27" s="129" t="s">
        <v>42</v>
      </c>
      <c r="F27" s="129">
        <v>150</v>
      </c>
      <c r="G27" s="109">
        <f>K27</f>
        <v>0</v>
      </c>
      <c r="H27" s="109" t="s">
        <v>42</v>
      </c>
      <c r="I27" s="109" t="s">
        <v>42</v>
      </c>
      <c r="J27" s="109" t="s">
        <v>42</v>
      </c>
      <c r="K27" s="112">
        <v>0</v>
      </c>
      <c r="L27" s="109" t="s">
        <v>42</v>
      </c>
    </row>
    <row r="28" spans="1:12" ht="18" customHeight="1">
      <c r="A28" s="105" t="s">
        <v>111</v>
      </c>
      <c r="B28" s="105"/>
      <c r="C28" s="105"/>
      <c r="D28" s="128" t="s">
        <v>112</v>
      </c>
      <c r="E28" s="129" t="s">
        <v>42</v>
      </c>
      <c r="F28" s="129">
        <v>180</v>
      </c>
      <c r="G28" s="109">
        <f>I28+J28</f>
        <v>744600</v>
      </c>
      <c r="H28" s="109" t="s">
        <v>42</v>
      </c>
      <c r="I28" s="109">
        <v>744600</v>
      </c>
      <c r="J28" s="109">
        <f>SUM(J30:J30)</f>
        <v>0</v>
      </c>
      <c r="K28" s="109" t="s">
        <v>42</v>
      </c>
      <c r="L28" s="109" t="s">
        <v>42</v>
      </c>
    </row>
    <row r="29" spans="1:12" ht="18" customHeight="1">
      <c r="A29" s="105"/>
      <c r="B29" s="105" t="s">
        <v>41</v>
      </c>
      <c r="C29" s="105"/>
      <c r="D29" s="128" t="s">
        <v>42</v>
      </c>
      <c r="E29" s="129" t="s">
        <v>42</v>
      </c>
      <c r="F29" s="129" t="s">
        <v>42</v>
      </c>
      <c r="G29" s="109" t="s">
        <v>42</v>
      </c>
      <c r="H29" s="109" t="s">
        <v>42</v>
      </c>
      <c r="I29" s="109" t="s">
        <v>42</v>
      </c>
      <c r="J29" s="109" t="s">
        <v>42</v>
      </c>
      <c r="K29" s="109" t="s">
        <v>42</v>
      </c>
      <c r="L29" s="109" t="s">
        <v>42</v>
      </c>
    </row>
    <row r="30" spans="1:12" ht="110.25" customHeight="1">
      <c r="A30" s="105"/>
      <c r="B30" s="105" t="s">
        <v>113</v>
      </c>
      <c r="C30" s="105"/>
      <c r="D30" s="128" t="s">
        <v>114</v>
      </c>
      <c r="E30" s="129" t="s">
        <v>42</v>
      </c>
      <c r="F30" s="129">
        <v>180</v>
      </c>
      <c r="G30" s="109">
        <f>I30+J30</f>
        <v>744600</v>
      </c>
      <c r="H30" s="109" t="s">
        <v>42</v>
      </c>
      <c r="I30" s="109">
        <v>744600</v>
      </c>
      <c r="J30" s="109">
        <f>'Раздел I; II'!N69</f>
        <v>0</v>
      </c>
      <c r="K30" s="109" t="s">
        <v>42</v>
      </c>
      <c r="L30" s="109" t="s">
        <v>42</v>
      </c>
    </row>
    <row r="31" spans="1:12" ht="16.5" customHeight="1">
      <c r="A31" s="105" t="s">
        <v>115</v>
      </c>
      <c r="B31" s="105"/>
      <c r="C31" s="105"/>
      <c r="D31" s="128" t="s">
        <v>116</v>
      </c>
      <c r="E31" s="129" t="s">
        <v>42</v>
      </c>
      <c r="F31" s="129">
        <v>180</v>
      </c>
      <c r="G31" s="109">
        <f>K31+L31</f>
        <v>0</v>
      </c>
      <c r="H31" s="109" t="s">
        <v>42</v>
      </c>
      <c r="I31" s="109" t="s">
        <v>42</v>
      </c>
      <c r="J31" s="109" t="s">
        <v>42</v>
      </c>
      <c r="K31" s="109">
        <f>SUM(K33:K35)</f>
        <v>0</v>
      </c>
      <c r="L31" s="109">
        <f>SUM(L33:L35)</f>
        <v>0</v>
      </c>
    </row>
    <row r="32" spans="1:12" ht="16.5" customHeight="1">
      <c r="A32" s="105"/>
      <c r="B32" s="105" t="s">
        <v>41</v>
      </c>
      <c r="C32" s="105"/>
      <c r="D32" s="128" t="s">
        <v>42</v>
      </c>
      <c r="E32" s="129" t="s">
        <v>42</v>
      </c>
      <c r="F32" s="129" t="s">
        <v>42</v>
      </c>
      <c r="G32" s="109" t="s">
        <v>42</v>
      </c>
      <c r="H32" s="109" t="s">
        <v>42</v>
      </c>
      <c r="I32" s="109" t="s">
        <v>42</v>
      </c>
      <c r="J32" s="109" t="s">
        <v>42</v>
      </c>
      <c r="K32" s="109" t="s">
        <v>42</v>
      </c>
      <c r="L32" s="109" t="s">
        <v>42</v>
      </c>
    </row>
    <row r="33" spans="1:12" ht="16.5" customHeight="1">
      <c r="A33" s="105"/>
      <c r="B33" s="105" t="s">
        <v>117</v>
      </c>
      <c r="C33" s="105"/>
      <c r="D33" s="128" t="s">
        <v>118</v>
      </c>
      <c r="E33" s="129" t="s">
        <v>42</v>
      </c>
      <c r="F33" s="129">
        <v>440</v>
      </c>
      <c r="G33" s="109">
        <f>K33+L33</f>
        <v>0</v>
      </c>
      <c r="H33" s="109" t="s">
        <v>42</v>
      </c>
      <c r="I33" s="109" t="s">
        <v>42</v>
      </c>
      <c r="J33" s="109" t="s">
        <v>42</v>
      </c>
      <c r="K33" s="112"/>
      <c r="L33" s="112"/>
    </row>
    <row r="34" spans="1:12" s="77" customFormat="1" ht="16.5" customHeight="1">
      <c r="A34" s="105"/>
      <c r="B34" s="105" t="s">
        <v>119</v>
      </c>
      <c r="C34" s="105"/>
      <c r="D34" s="128" t="s">
        <v>120</v>
      </c>
      <c r="E34" s="129" t="s">
        <v>42</v>
      </c>
      <c r="F34" s="129">
        <v>180</v>
      </c>
      <c r="G34" s="109">
        <f>K34+L34</f>
        <v>0</v>
      </c>
      <c r="H34" s="109" t="s">
        <v>42</v>
      </c>
      <c r="I34" s="109" t="s">
        <v>42</v>
      </c>
      <c r="J34" s="109" t="s">
        <v>42</v>
      </c>
      <c r="K34" s="112"/>
      <c r="L34" s="112">
        <v>0</v>
      </c>
    </row>
    <row r="35" spans="1:12" ht="16.5" customHeight="1">
      <c r="A35" s="105"/>
      <c r="B35" s="105" t="s">
        <v>121</v>
      </c>
      <c r="C35" s="105"/>
      <c r="D35" s="128" t="s">
        <v>122</v>
      </c>
      <c r="E35" s="129" t="s">
        <v>42</v>
      </c>
      <c r="F35" s="129">
        <v>180</v>
      </c>
      <c r="G35" s="109">
        <f>K35+L35</f>
        <v>0</v>
      </c>
      <c r="H35" s="109" t="s">
        <v>42</v>
      </c>
      <c r="I35" s="109" t="s">
        <v>42</v>
      </c>
      <c r="J35" s="109" t="s">
        <v>42</v>
      </c>
      <c r="K35" s="112"/>
      <c r="L35" s="112"/>
    </row>
    <row r="36" spans="1:12" ht="16.5" customHeight="1">
      <c r="A36" s="105" t="s">
        <v>123</v>
      </c>
      <c r="B36" s="105"/>
      <c r="C36" s="105"/>
      <c r="D36" s="128" t="s">
        <v>124</v>
      </c>
      <c r="E36" s="129" t="s">
        <v>42</v>
      </c>
      <c r="F36" s="129">
        <v>170</v>
      </c>
      <c r="G36" s="109" t="s">
        <v>42</v>
      </c>
      <c r="H36" s="109" t="s">
        <v>42</v>
      </c>
      <c r="I36" s="109" t="s">
        <v>42</v>
      </c>
      <c r="J36" s="109" t="s">
        <v>42</v>
      </c>
      <c r="K36" s="109">
        <v>0</v>
      </c>
      <c r="L36" s="109" t="s">
        <v>42</v>
      </c>
    </row>
    <row r="37" spans="1:12" ht="16.5" customHeight="1">
      <c r="A37" s="110" t="s">
        <v>125</v>
      </c>
      <c r="B37" s="110"/>
      <c r="C37" s="110"/>
      <c r="D37" s="128" t="s">
        <v>126</v>
      </c>
      <c r="E37" s="129" t="s">
        <v>42</v>
      </c>
      <c r="F37" s="129"/>
      <c r="G37" s="108">
        <f>SUM(H37:K37)</f>
        <v>5561606.58</v>
      </c>
      <c r="H37" s="111">
        <f>H39+H51+H52+H57+H60+H95+H102+H105</f>
        <v>4532006.58</v>
      </c>
      <c r="I37" s="111">
        <f>I39+I51+I52+I57+I60+I95+I102+I105</f>
        <v>744600</v>
      </c>
      <c r="J37" s="111">
        <f>J39+J51+J52+J57+J60+J95+J102+J105</f>
        <v>0</v>
      </c>
      <c r="K37" s="111">
        <f>K39+K51+K52+K57+K60+K95+K102+K105</f>
        <v>285000</v>
      </c>
      <c r="L37" s="111">
        <f>L39+L51+L52+L57+L60+L95+L102+L105</f>
        <v>0</v>
      </c>
    </row>
    <row r="38" spans="1:12" ht="14.25" customHeight="1">
      <c r="A38" s="105" t="s">
        <v>71</v>
      </c>
      <c r="B38" s="105"/>
      <c r="C38" s="105"/>
      <c r="D38" s="128" t="s">
        <v>42</v>
      </c>
      <c r="E38" s="129" t="s">
        <v>42</v>
      </c>
      <c r="F38" s="129"/>
      <c r="G38" s="109" t="s">
        <v>42</v>
      </c>
      <c r="H38" s="109" t="s">
        <v>42</v>
      </c>
      <c r="I38" s="109" t="s">
        <v>42</v>
      </c>
      <c r="J38" s="109" t="s">
        <v>42</v>
      </c>
      <c r="K38" s="109" t="s">
        <v>42</v>
      </c>
      <c r="L38" s="109" t="s">
        <v>42</v>
      </c>
    </row>
    <row r="39" spans="1:12" ht="16.5" customHeight="1">
      <c r="A39" s="113" t="s">
        <v>127</v>
      </c>
      <c r="B39" s="113"/>
      <c r="C39" s="113"/>
      <c r="D39" s="130" t="s">
        <v>128</v>
      </c>
      <c r="E39" s="129">
        <v>110</v>
      </c>
      <c r="F39" s="129"/>
      <c r="G39" s="109">
        <f>SUM(H39:K39)</f>
        <v>4838938.58</v>
      </c>
      <c r="H39" s="112">
        <f>H41+H45</f>
        <v>3954338.58</v>
      </c>
      <c r="I39" s="112">
        <f>I41+I45</f>
        <v>744600</v>
      </c>
      <c r="J39" s="112">
        <f>J41+J45</f>
        <v>0</v>
      </c>
      <c r="K39" s="112">
        <f>K41+K45</f>
        <v>140000</v>
      </c>
      <c r="L39" s="112">
        <f>L41+L45</f>
        <v>0</v>
      </c>
    </row>
    <row r="40" spans="1:12" ht="16.5" customHeight="1">
      <c r="A40" s="105"/>
      <c r="B40" s="105" t="s">
        <v>41</v>
      </c>
      <c r="C40" s="105"/>
      <c r="D40" s="128" t="s">
        <v>42</v>
      </c>
      <c r="E40" s="129" t="s">
        <v>42</v>
      </c>
      <c r="F40" s="129"/>
      <c r="G40" s="109" t="s">
        <v>42</v>
      </c>
      <c r="H40" s="109" t="s">
        <v>42</v>
      </c>
      <c r="I40" s="109" t="s">
        <v>42</v>
      </c>
      <c r="J40" s="109" t="s">
        <v>42</v>
      </c>
      <c r="K40" s="109" t="s">
        <v>42</v>
      </c>
      <c r="L40" s="109" t="s">
        <v>42</v>
      </c>
    </row>
    <row r="41" spans="1:12" ht="30" customHeight="1">
      <c r="A41" s="105"/>
      <c r="B41" s="105" t="s">
        <v>129</v>
      </c>
      <c r="C41" s="105"/>
      <c r="D41" s="128" t="s">
        <v>130</v>
      </c>
      <c r="E41" s="129">
        <v>110</v>
      </c>
      <c r="F41" s="129"/>
      <c r="G41" s="109">
        <f>SUM(H41:K41)</f>
        <v>4837738.58</v>
      </c>
      <c r="H41" s="112">
        <f>H43+H44</f>
        <v>3953138.58</v>
      </c>
      <c r="I41" s="112">
        <f>I43+I44</f>
        <v>744600</v>
      </c>
      <c r="J41" s="112">
        <f>J43+J44</f>
        <v>0</v>
      </c>
      <c r="K41" s="112">
        <f>K43+K44</f>
        <v>140000</v>
      </c>
      <c r="L41" s="112">
        <f>L43+L44</f>
        <v>0</v>
      </c>
    </row>
    <row r="42" spans="1:12" ht="15" customHeight="1">
      <c r="A42" s="105"/>
      <c r="B42" s="105"/>
      <c r="C42" s="105" t="s">
        <v>41</v>
      </c>
      <c r="D42" s="128" t="s">
        <v>42</v>
      </c>
      <c r="E42" s="129" t="s">
        <v>42</v>
      </c>
      <c r="F42" s="129"/>
      <c r="G42" s="109" t="s">
        <v>42</v>
      </c>
      <c r="H42" s="109" t="s">
        <v>42</v>
      </c>
      <c r="I42" s="109" t="s">
        <v>42</v>
      </c>
      <c r="J42" s="109" t="s">
        <v>42</v>
      </c>
      <c r="K42" s="109" t="s">
        <v>42</v>
      </c>
      <c r="L42" s="109" t="s">
        <v>42</v>
      </c>
    </row>
    <row r="43" spans="1:12" ht="16.5" customHeight="1">
      <c r="A43" s="105"/>
      <c r="B43" s="105"/>
      <c r="C43" s="105" t="s">
        <v>131</v>
      </c>
      <c r="D43" s="128" t="s">
        <v>132</v>
      </c>
      <c r="E43" s="129">
        <v>111</v>
      </c>
      <c r="F43" s="129">
        <v>211</v>
      </c>
      <c r="G43" s="109">
        <f>SUM(H43:K43)</f>
        <v>3752653.64</v>
      </c>
      <c r="H43" s="109">
        <v>3064733.64</v>
      </c>
      <c r="I43" s="109">
        <v>571920</v>
      </c>
      <c r="J43" s="109"/>
      <c r="K43" s="109">
        <v>116000</v>
      </c>
      <c r="L43" s="109"/>
    </row>
    <row r="44" spans="1:12" ht="15.75" customHeight="1">
      <c r="A44" s="105"/>
      <c r="B44" s="105"/>
      <c r="C44" s="105" t="s">
        <v>133</v>
      </c>
      <c r="D44" s="128" t="s">
        <v>134</v>
      </c>
      <c r="E44" s="129">
        <v>119</v>
      </c>
      <c r="F44" s="129">
        <v>213</v>
      </c>
      <c r="G44" s="109">
        <f>SUM(H44:K44)</f>
        <v>1085084.94</v>
      </c>
      <c r="H44" s="109">
        <v>888404.94</v>
      </c>
      <c r="I44" s="109">
        <v>172680</v>
      </c>
      <c r="J44" s="109"/>
      <c r="K44" s="109">
        <v>24000</v>
      </c>
      <c r="L44" s="109"/>
    </row>
    <row r="45" spans="1:12" ht="27.75" customHeight="1">
      <c r="A45" s="105"/>
      <c r="B45" s="105" t="s">
        <v>135</v>
      </c>
      <c r="C45" s="105"/>
      <c r="D45" s="128" t="s">
        <v>136</v>
      </c>
      <c r="E45" s="129">
        <v>112</v>
      </c>
      <c r="F45" s="129"/>
      <c r="G45" s="109">
        <f>SUM(H45:K45)</f>
        <v>1200</v>
      </c>
      <c r="H45" s="109">
        <v>1200</v>
      </c>
      <c r="I45" s="109">
        <f>SUM(I47:I50)</f>
        <v>0</v>
      </c>
      <c r="J45" s="109">
        <f>SUM(J47:J50)</f>
        <v>0</v>
      </c>
      <c r="K45" s="109">
        <f>SUM(K47:K50)</f>
        <v>0</v>
      </c>
      <c r="L45" s="109">
        <f>SUM(L47:L50)</f>
        <v>0</v>
      </c>
    </row>
    <row r="46" spans="1:12" ht="14.25" customHeight="1">
      <c r="A46" s="105"/>
      <c r="B46" s="105"/>
      <c r="C46" s="105" t="s">
        <v>41</v>
      </c>
      <c r="D46" s="128" t="s">
        <v>42</v>
      </c>
      <c r="E46" s="129" t="s">
        <v>42</v>
      </c>
      <c r="F46" s="129"/>
      <c r="G46" s="109" t="s">
        <v>42</v>
      </c>
      <c r="H46" s="109" t="s">
        <v>42</v>
      </c>
      <c r="I46" s="109" t="s">
        <v>42</v>
      </c>
      <c r="J46" s="109" t="s">
        <v>42</v>
      </c>
      <c r="K46" s="109" t="s">
        <v>42</v>
      </c>
      <c r="L46" s="109" t="s">
        <v>42</v>
      </c>
    </row>
    <row r="47" spans="1:12" ht="15.75" customHeight="1">
      <c r="A47" s="105"/>
      <c r="B47" s="105"/>
      <c r="C47" s="105" t="s">
        <v>137</v>
      </c>
      <c r="D47" s="128" t="s">
        <v>138</v>
      </c>
      <c r="E47" s="129">
        <v>112</v>
      </c>
      <c r="F47" s="129">
        <v>212</v>
      </c>
      <c r="G47" s="109">
        <f>SUM(H47:K47)</f>
        <v>1200</v>
      </c>
      <c r="H47" s="109">
        <v>1200</v>
      </c>
      <c r="I47" s="109"/>
      <c r="J47" s="109"/>
      <c r="K47" s="109">
        <f>'Раздел I; II'!O78+'Раздел I; II'!P78+'Раздел I; II'!Q78+'Раздел I; II'!R78+'Раздел I; II'!S78+'Раздел I; II'!T78+'Раздел I; II'!U78+'Раздел I; II'!V78+'Раздел I; II'!O21+'Раздел I; II'!P21+'Раздел I; II'!Q21+'Раздел I; II'!R21+'Раздел I; II'!S21+'Раздел I; II'!T21+'Раздел I; II'!U21+'Раздел I; II'!V21</f>
        <v>0</v>
      </c>
      <c r="L47" s="109"/>
    </row>
    <row r="48" spans="1:12" ht="15.75" customHeight="1">
      <c r="A48" s="105"/>
      <c r="B48" s="105"/>
      <c r="C48" s="105" t="s">
        <v>139</v>
      </c>
      <c r="D48" s="128" t="s">
        <v>140</v>
      </c>
      <c r="E48" s="129">
        <v>112</v>
      </c>
      <c r="F48" s="129">
        <v>222</v>
      </c>
      <c r="G48" s="109">
        <f>SUM(H48:K48)</f>
        <v>0</v>
      </c>
      <c r="H48" s="109">
        <f>'Раздел I; II'!H22+'Раздел I; II'!I22+'Раздел I; II'!J22+'Раздел I; II'!K22+'Раздел I; II'!L22+'Раздел I; II'!H79+'Раздел I; II'!I79+'Раздел I; II'!J79+'Раздел I; II'!K79+'Раздел I; II'!L79</f>
        <v>0</v>
      </c>
      <c r="I48" s="109"/>
      <c r="J48" s="109"/>
      <c r="K48" s="109">
        <f>'Раздел I; II'!O79+'Раздел I; II'!P79+'Раздел I; II'!Q79+'Раздел I; II'!R79+'Раздел I; II'!S79+'Раздел I; II'!T79+'Раздел I; II'!U79+'Раздел I; II'!V79+'Раздел I; II'!O22+'Раздел I; II'!P22+'Раздел I; II'!Q22+'Раздел I; II'!R22+'Раздел I; II'!S22+'Раздел I; II'!T22+'Раздел I; II'!U22+'Раздел I; II'!V22</f>
        <v>0</v>
      </c>
      <c r="L48" s="109"/>
    </row>
    <row r="49" spans="1:12" ht="15.75" customHeight="1">
      <c r="A49" s="105"/>
      <c r="B49" s="105"/>
      <c r="C49" s="105" t="s">
        <v>141</v>
      </c>
      <c r="D49" s="128" t="s">
        <v>142</v>
      </c>
      <c r="E49" s="129">
        <v>112</v>
      </c>
      <c r="F49" s="129">
        <v>262</v>
      </c>
      <c r="G49" s="109">
        <f>SUM(H49:K49)</f>
        <v>0</v>
      </c>
      <c r="H49" s="109">
        <f>'Раздел I; II'!H23+'Раздел I; II'!I23+'Раздел I; II'!J23+'Раздел I; II'!K23+'Раздел I; II'!L23+'Раздел I; II'!H80+'Раздел I; II'!I80+'Раздел I; II'!J80+'Раздел I; II'!K80+'Раздел I; II'!L80</f>
        <v>0</v>
      </c>
      <c r="I49" s="109"/>
      <c r="J49" s="109"/>
      <c r="K49" s="109">
        <f>'Раздел I; II'!O80+'Раздел I; II'!P80+'Раздел I; II'!Q80+'Раздел I; II'!R80+'Раздел I; II'!S80+'Раздел I; II'!T80+'Раздел I; II'!U80+'Раздел I; II'!V80+'Раздел I; II'!O23+'Раздел I; II'!P23+'Раздел I; II'!Q23+'Раздел I; II'!R23+'Раздел I; II'!S23+'Раздел I; II'!T23+'Раздел I; II'!U23+'Раздел I; II'!V23</f>
        <v>0</v>
      </c>
      <c r="L49" s="109"/>
    </row>
    <row r="50" spans="1:12" ht="16.5" customHeight="1">
      <c r="A50" s="105"/>
      <c r="B50" s="105"/>
      <c r="C50" s="105" t="s">
        <v>143</v>
      </c>
      <c r="D50" s="128" t="s">
        <v>144</v>
      </c>
      <c r="E50" s="129">
        <v>112</v>
      </c>
      <c r="F50" s="129">
        <v>290</v>
      </c>
      <c r="G50" s="109">
        <f>SUM(H50:K50)</f>
        <v>0</v>
      </c>
      <c r="H50" s="109">
        <f>'Раздел I; II'!H24+'Раздел I; II'!I24+'Раздел I; II'!J24+'Раздел I; II'!K24+'Раздел I; II'!L24+'Раздел I; II'!H81+'Раздел I; II'!I81+'Раздел I; II'!J81+'Раздел I; II'!K81+'Раздел I; II'!L81</f>
        <v>0</v>
      </c>
      <c r="I50" s="109"/>
      <c r="J50" s="109"/>
      <c r="K50" s="109">
        <f>'Раздел I; II'!O81+'Раздел I; II'!P81+'Раздел I; II'!Q81+'Раздел I; II'!R81+'Раздел I; II'!S81+'Раздел I; II'!T81+'Раздел I; II'!U81+'Раздел I; II'!V81+'Раздел I; II'!O24+'Раздел I; II'!P24+'Раздел I; II'!Q24+'Раздел I; II'!R24+'Раздел I; II'!S24+'Раздел I; II'!T24+'Раздел I; II'!U24+'Раздел I; II'!V24</f>
        <v>0</v>
      </c>
      <c r="L50" s="109"/>
    </row>
    <row r="51" spans="1:12" ht="16.5" customHeight="1">
      <c r="A51" s="105" t="s">
        <v>145</v>
      </c>
      <c r="B51" s="105"/>
      <c r="C51" s="105"/>
      <c r="D51" s="128" t="s">
        <v>146</v>
      </c>
      <c r="E51" s="129">
        <v>321</v>
      </c>
      <c r="F51" s="129">
        <v>262</v>
      </c>
      <c r="G51" s="109">
        <f>SUM(H51:K51)</f>
        <v>0</v>
      </c>
      <c r="H51" s="109">
        <f>'Раздел I; II'!H25+'Раздел I; II'!I25+'Раздел I; II'!J25+'Раздел I; II'!K25+'Раздел I; II'!L25+'Раздел I; II'!H82+'Раздел I; II'!I82+'Раздел I; II'!J82+'Раздел I; II'!K82+'Раздел I; II'!L82</f>
        <v>0</v>
      </c>
      <c r="I51" s="109"/>
      <c r="J51" s="109"/>
      <c r="K51" s="109">
        <f>'Раздел I; II'!O25+'Раздел I; II'!P25+'Раздел I; II'!Q25+'Раздел I; II'!R25+'Раздел I; II'!S25+'Раздел I; II'!T25+'Раздел I; II'!U25+'Раздел I; II'!V25+'Раздел I; II'!O82+'Раздел I; II'!P82+'Раздел I; II'!Q82+'Раздел I; II'!R82+'Раздел I; II'!S82+'Раздел I; II'!T82+'Раздел I; II'!U82+'Раздел I; II'!V82</f>
        <v>0</v>
      </c>
      <c r="L51" s="109"/>
    </row>
    <row r="52" spans="1:12" ht="16.5" customHeight="1">
      <c r="A52" s="105" t="s">
        <v>147</v>
      </c>
      <c r="B52" s="105"/>
      <c r="C52" s="105"/>
      <c r="D52" s="128" t="s">
        <v>148</v>
      </c>
      <c r="E52" s="129">
        <v>850</v>
      </c>
      <c r="F52" s="129"/>
      <c r="G52" s="109">
        <f>SUM(H52:K52)</f>
        <v>9400</v>
      </c>
      <c r="H52" s="109">
        <f>SUM(H54:H56)</f>
        <v>6200</v>
      </c>
      <c r="I52" s="109">
        <f>SUM(I54:I56)</f>
        <v>0</v>
      </c>
      <c r="J52" s="109">
        <v>0</v>
      </c>
      <c r="K52" s="109">
        <f>SUM(K54:K56)</f>
        <v>3200</v>
      </c>
      <c r="L52" s="109">
        <v>0</v>
      </c>
    </row>
    <row r="53" spans="1:12" ht="16.5" customHeight="1">
      <c r="A53" s="105"/>
      <c r="B53" s="105" t="s">
        <v>41</v>
      </c>
      <c r="C53" s="105"/>
      <c r="D53" s="128" t="s">
        <v>42</v>
      </c>
      <c r="E53" s="129" t="s">
        <v>42</v>
      </c>
      <c r="F53" s="129"/>
      <c r="G53" s="109" t="s">
        <v>42</v>
      </c>
      <c r="H53" s="109" t="s">
        <v>42</v>
      </c>
      <c r="I53" s="109" t="s">
        <v>42</v>
      </c>
      <c r="J53" s="109" t="s">
        <v>42</v>
      </c>
      <c r="K53" s="109" t="s">
        <v>42</v>
      </c>
      <c r="L53" s="109" t="s">
        <v>42</v>
      </c>
    </row>
    <row r="54" spans="1:12" ht="30.75" customHeight="1">
      <c r="A54" s="105"/>
      <c r="B54" s="105" t="s">
        <v>149</v>
      </c>
      <c r="C54" s="105"/>
      <c r="D54" s="128" t="s">
        <v>150</v>
      </c>
      <c r="E54" s="129">
        <v>851</v>
      </c>
      <c r="F54" s="129">
        <v>290</v>
      </c>
      <c r="G54" s="109">
        <f>SUM(H54:K54)</f>
        <v>6200</v>
      </c>
      <c r="H54" s="109">
        <v>6200</v>
      </c>
      <c r="I54" s="109"/>
      <c r="J54" s="109"/>
      <c r="K54" s="109">
        <f>'Раздел I; II'!O85+'Раздел I; II'!P85+'Раздел I; II'!Q85+'Раздел I; II'!R85+'Раздел I; II'!S85+'Раздел I; II'!T85+'Раздел I; II'!U85+'Раздел I; II'!V85+'Раздел I; II'!O28+'Раздел I; II'!P28+'Раздел I; II'!Q28+'Раздел I; II'!R28+'Раздел I; II'!S28+'Раздел I; II'!T28+'Раздел I; II'!U28+'Раздел I; II'!V28</f>
        <v>0</v>
      </c>
      <c r="L54" s="109"/>
    </row>
    <row r="55" spans="1:12" ht="16.5" customHeight="1">
      <c r="A55" s="105"/>
      <c r="B55" s="105" t="s">
        <v>151</v>
      </c>
      <c r="C55" s="105"/>
      <c r="D55" s="128" t="s">
        <v>152</v>
      </c>
      <c r="E55" s="129">
        <v>852</v>
      </c>
      <c r="F55" s="129">
        <v>290</v>
      </c>
      <c r="G55" s="109">
        <f>SUM(H55:K55)</f>
        <v>0</v>
      </c>
      <c r="H55" s="109">
        <v>0</v>
      </c>
      <c r="I55" s="109"/>
      <c r="J55" s="109"/>
      <c r="K55" s="109">
        <v>0</v>
      </c>
      <c r="L55" s="109"/>
    </row>
    <row r="56" spans="1:12" ht="14.25" customHeight="1">
      <c r="A56" s="105"/>
      <c r="B56" s="105" t="s">
        <v>153</v>
      </c>
      <c r="C56" s="105"/>
      <c r="D56" s="128" t="s">
        <v>154</v>
      </c>
      <c r="E56" s="129">
        <v>853</v>
      </c>
      <c r="F56" s="129">
        <v>290</v>
      </c>
      <c r="G56" s="109">
        <f>SUM(H56:K56)</f>
        <v>3200</v>
      </c>
      <c r="H56" s="109">
        <f>'Раздел I; II'!H87+'Раздел I; II'!I87+'Раздел I; II'!J87+'Раздел I; II'!K87+'Раздел I; II'!L87+'Раздел I; II'!H30+'Раздел I; II'!I30+'Раздел I; II'!J30+'Раздел I; II'!K30+'Раздел I; II'!L30</f>
        <v>0</v>
      </c>
      <c r="I56" s="109"/>
      <c r="J56" s="109"/>
      <c r="K56" s="109">
        <v>3200</v>
      </c>
      <c r="L56" s="109"/>
    </row>
    <row r="57" spans="1:12" ht="27.75" customHeight="1">
      <c r="A57" s="105" t="s">
        <v>155</v>
      </c>
      <c r="B57" s="105"/>
      <c r="C57" s="105"/>
      <c r="D57" s="128" t="s">
        <v>156</v>
      </c>
      <c r="E57" s="129">
        <v>830</v>
      </c>
      <c r="F57" s="129"/>
      <c r="G57" s="109">
        <f>SUM(H57:K57)</f>
        <v>0</v>
      </c>
      <c r="H57" s="109">
        <f>H59</f>
        <v>0</v>
      </c>
      <c r="I57" s="109">
        <f>I59</f>
        <v>0</v>
      </c>
      <c r="J57" s="109">
        <f>J59</f>
        <v>0</v>
      </c>
      <c r="K57" s="109">
        <f>K59</f>
        <v>0</v>
      </c>
      <c r="L57" s="109">
        <v>0</v>
      </c>
    </row>
    <row r="58" spans="1:12" ht="16.5" customHeight="1">
      <c r="A58" s="105"/>
      <c r="B58" s="105" t="s">
        <v>41</v>
      </c>
      <c r="C58" s="105"/>
      <c r="D58" s="128" t="s">
        <v>42</v>
      </c>
      <c r="E58" s="129" t="s">
        <v>42</v>
      </c>
      <c r="F58" s="129"/>
      <c r="G58" s="109" t="s">
        <v>42</v>
      </c>
      <c r="H58" s="109" t="s">
        <v>42</v>
      </c>
      <c r="I58" s="109" t="s">
        <v>42</v>
      </c>
      <c r="J58" s="109" t="s">
        <v>42</v>
      </c>
      <c r="K58" s="109" t="s">
        <v>42</v>
      </c>
      <c r="L58" s="109" t="s">
        <v>42</v>
      </c>
    </row>
    <row r="59" spans="1:12" ht="16.5" customHeight="1">
      <c r="A59" s="105"/>
      <c r="B59" s="105" t="s">
        <v>157</v>
      </c>
      <c r="C59" s="105"/>
      <c r="D59" s="128" t="s">
        <v>158</v>
      </c>
      <c r="E59" s="129">
        <v>831</v>
      </c>
      <c r="F59" s="129">
        <v>290</v>
      </c>
      <c r="G59" s="109">
        <f>SUM(H59:K59)</f>
        <v>0</v>
      </c>
      <c r="H59" s="109">
        <f>'Раздел I; II'!H90+'Раздел I; II'!I90+'Раздел I; II'!J90+'Раздел I; II'!K90+'Раздел I; II'!L90+'Раздел I; II'!H33+'Раздел I; II'!I33+'Раздел I; II'!J33+'Раздел I; II'!K33+'Раздел I; II'!L33</f>
        <v>0</v>
      </c>
      <c r="I59" s="109"/>
      <c r="J59" s="109">
        <v>0</v>
      </c>
      <c r="K59" s="109">
        <f>'Раздел I; II'!O33+'Раздел I; II'!P33+'Раздел I; II'!Q33+'Раздел I; II'!R33+'Раздел I; II'!S33+'Раздел I; II'!T33+'Раздел I; II'!U33+'Раздел I; II'!V33+'Раздел I; II'!O90+'Раздел I; II'!P90+'Раздел I; II'!Q90+'Раздел I; II'!R90+'Раздел I; II'!S90+'Раздел I; II'!T90+'Раздел I; II'!U90+'Раздел I; II'!V90</f>
        <v>0</v>
      </c>
      <c r="L59" s="109">
        <f>'Раздел I; II'!V90+'Раздел I; II'!V33</f>
        <v>0</v>
      </c>
    </row>
    <row r="60" spans="1:12" ht="16.5" customHeight="1">
      <c r="A60" s="105" t="s">
        <v>159</v>
      </c>
      <c r="B60" s="105"/>
      <c r="C60" s="105"/>
      <c r="D60" s="128" t="s">
        <v>160</v>
      </c>
      <c r="E60" s="129" t="s">
        <v>42</v>
      </c>
      <c r="F60" s="129"/>
      <c r="G60" s="109">
        <f>SUM(H60:K60)</f>
        <v>713268</v>
      </c>
      <c r="H60" s="109">
        <f>H62+H71+H82+H87</f>
        <v>571468</v>
      </c>
      <c r="I60" s="109">
        <f>I62+I71+I82+I87</f>
        <v>0</v>
      </c>
      <c r="J60" s="109">
        <f>J62+J71+J82+J87</f>
        <v>0</v>
      </c>
      <c r="K60" s="109">
        <f>K62+K71+K82+K87</f>
        <v>141800</v>
      </c>
      <c r="L60" s="109">
        <f>L62+L71+L82+L87</f>
        <v>0</v>
      </c>
    </row>
    <row r="61" spans="1:12" ht="18.75" customHeight="1">
      <c r="A61" s="105"/>
      <c r="B61" s="105" t="s">
        <v>41</v>
      </c>
      <c r="C61" s="105"/>
      <c r="D61" s="128" t="s">
        <v>42</v>
      </c>
      <c r="E61" s="129" t="s">
        <v>42</v>
      </c>
      <c r="F61" s="129"/>
      <c r="G61" s="109" t="s">
        <v>42</v>
      </c>
      <c r="H61" s="109" t="s">
        <v>42</v>
      </c>
      <c r="I61" s="109" t="s">
        <v>42</v>
      </c>
      <c r="J61" s="109" t="s">
        <v>42</v>
      </c>
      <c r="K61" s="109" t="s">
        <v>42</v>
      </c>
      <c r="L61" s="109" t="s">
        <v>42</v>
      </c>
    </row>
    <row r="62" spans="1:12" ht="29.25" customHeight="1">
      <c r="A62" s="105"/>
      <c r="B62" s="105" t="s">
        <v>161</v>
      </c>
      <c r="C62" s="105"/>
      <c r="D62" s="128" t="s">
        <v>162</v>
      </c>
      <c r="E62" s="129">
        <v>243</v>
      </c>
      <c r="F62" s="129"/>
      <c r="G62" s="109">
        <f>SUM(H62:K62)</f>
        <v>0</v>
      </c>
      <c r="H62" s="109">
        <f>SUM(H64:H70)</f>
        <v>0</v>
      </c>
      <c r="I62" s="109">
        <f>SUM(I64:I70)</f>
        <v>0</v>
      </c>
      <c r="J62" s="109">
        <f>SUM(J64:J70)</f>
        <v>0</v>
      </c>
      <c r="K62" s="109">
        <f>SUM(K64:K70)</f>
        <v>0</v>
      </c>
      <c r="L62" s="109">
        <f>SUM(L64:L70)</f>
        <v>0</v>
      </c>
    </row>
    <row r="63" spans="1:12" ht="15.75" customHeight="1">
      <c r="A63" s="105"/>
      <c r="B63" s="105"/>
      <c r="C63" s="105" t="s">
        <v>41</v>
      </c>
      <c r="D63" s="128" t="s">
        <v>42</v>
      </c>
      <c r="E63" s="129" t="s">
        <v>42</v>
      </c>
      <c r="F63" s="129"/>
      <c r="G63" s="109" t="s">
        <v>42</v>
      </c>
      <c r="H63" s="109" t="s">
        <v>42</v>
      </c>
      <c r="I63" s="109" t="s">
        <v>42</v>
      </c>
      <c r="J63" s="109" t="s">
        <v>42</v>
      </c>
      <c r="K63" s="109" t="s">
        <v>42</v>
      </c>
      <c r="L63" s="109" t="s">
        <v>42</v>
      </c>
    </row>
    <row r="64" spans="1:12" ht="16.5" customHeight="1">
      <c r="A64" s="105"/>
      <c r="B64" s="105"/>
      <c r="C64" s="105" t="s">
        <v>139</v>
      </c>
      <c r="D64" s="128" t="s">
        <v>163</v>
      </c>
      <c r="E64" s="129">
        <v>243</v>
      </c>
      <c r="F64" s="129">
        <v>222</v>
      </c>
      <c r="G64" s="109">
        <f>SUM(H64:K64)</f>
        <v>0</v>
      </c>
      <c r="H64" s="109"/>
      <c r="I64" s="109"/>
      <c r="J64" s="109"/>
      <c r="K64" s="109"/>
      <c r="L64" s="109"/>
    </row>
    <row r="65" spans="1:12" ht="16.5" customHeight="1">
      <c r="A65" s="105"/>
      <c r="B65" s="105"/>
      <c r="C65" s="105" t="s">
        <v>164</v>
      </c>
      <c r="D65" s="128" t="s">
        <v>165</v>
      </c>
      <c r="E65" s="129">
        <v>243</v>
      </c>
      <c r="F65" s="129">
        <v>224</v>
      </c>
      <c r="G65" s="109">
        <f>SUM(H65:K65)</f>
        <v>0</v>
      </c>
      <c r="H65" s="109"/>
      <c r="I65" s="109"/>
      <c r="J65" s="109"/>
      <c r="K65" s="109"/>
      <c r="L65" s="109"/>
    </row>
    <row r="66" spans="1:12" ht="14.25" customHeight="1">
      <c r="A66" s="105"/>
      <c r="B66" s="105"/>
      <c r="C66" s="105" t="s">
        <v>166</v>
      </c>
      <c r="D66" s="128" t="s">
        <v>167</v>
      </c>
      <c r="E66" s="129">
        <v>243</v>
      </c>
      <c r="F66" s="129">
        <v>225</v>
      </c>
      <c r="G66" s="109">
        <f>SUM(H66:K66)</f>
        <v>0</v>
      </c>
      <c r="H66" s="109"/>
      <c r="I66" s="109"/>
      <c r="J66" s="109"/>
      <c r="K66" s="109"/>
      <c r="L66" s="109"/>
    </row>
    <row r="67" spans="1:12" ht="15" customHeight="1">
      <c r="A67" s="105"/>
      <c r="B67" s="105"/>
      <c r="C67" s="105" t="s">
        <v>168</v>
      </c>
      <c r="D67" s="128" t="s">
        <v>169</v>
      </c>
      <c r="E67" s="129">
        <v>243</v>
      </c>
      <c r="F67" s="129">
        <v>226</v>
      </c>
      <c r="G67" s="109">
        <f>SUM(H67:K67)</f>
        <v>0</v>
      </c>
      <c r="H67" s="109"/>
      <c r="I67" s="109"/>
      <c r="J67" s="109"/>
      <c r="K67" s="109"/>
      <c r="L67" s="109"/>
    </row>
    <row r="68" spans="1:12" ht="15.75" customHeight="1">
      <c r="A68" s="105"/>
      <c r="B68" s="105"/>
      <c r="C68" s="105" t="s">
        <v>143</v>
      </c>
      <c r="D68" s="128" t="s">
        <v>170</v>
      </c>
      <c r="E68" s="129">
        <v>243</v>
      </c>
      <c r="F68" s="129">
        <v>290</v>
      </c>
      <c r="G68" s="109">
        <f>SUM(H68:K68)</f>
        <v>0</v>
      </c>
      <c r="H68" s="109"/>
      <c r="I68" s="109"/>
      <c r="J68" s="109"/>
      <c r="K68" s="109"/>
      <c r="L68" s="109"/>
    </row>
    <row r="69" spans="1:12" ht="16.5" customHeight="1">
      <c r="A69" s="105"/>
      <c r="B69" s="105"/>
      <c r="C69" s="105" t="s">
        <v>171</v>
      </c>
      <c r="D69" s="128" t="s">
        <v>172</v>
      </c>
      <c r="E69" s="129">
        <v>243</v>
      </c>
      <c r="F69" s="129">
        <v>310</v>
      </c>
      <c r="G69" s="109">
        <f>SUM(H69:K69)</f>
        <v>0</v>
      </c>
      <c r="H69" s="109"/>
      <c r="I69" s="109"/>
      <c r="J69" s="109"/>
      <c r="K69" s="109"/>
      <c r="L69" s="109"/>
    </row>
    <row r="70" spans="1:12" ht="15.75" customHeight="1">
      <c r="A70" s="105"/>
      <c r="B70" s="105"/>
      <c r="C70" s="105" t="s">
        <v>173</v>
      </c>
      <c r="D70" s="128" t="s">
        <v>174</v>
      </c>
      <c r="E70" s="129">
        <v>243</v>
      </c>
      <c r="F70" s="129">
        <v>340</v>
      </c>
      <c r="G70" s="109">
        <f>SUM(H70:K70)</f>
        <v>0</v>
      </c>
      <c r="H70" s="109"/>
      <c r="I70" s="109"/>
      <c r="J70" s="109"/>
      <c r="K70" s="109"/>
      <c r="L70" s="109"/>
    </row>
    <row r="71" spans="1:12" ht="28.5" customHeight="1">
      <c r="A71" s="105"/>
      <c r="B71" s="105" t="s">
        <v>175</v>
      </c>
      <c r="C71" s="105"/>
      <c r="D71" s="128" t="s">
        <v>176</v>
      </c>
      <c r="E71" s="129">
        <v>244</v>
      </c>
      <c r="F71" s="129"/>
      <c r="G71" s="109">
        <f>SUM(H71:K71)</f>
        <v>713268</v>
      </c>
      <c r="H71" s="109">
        <f>SUM(H73:H81)</f>
        <v>571468</v>
      </c>
      <c r="I71" s="109">
        <f>SUM(I73:I81)</f>
        <v>0</v>
      </c>
      <c r="J71" s="109">
        <f>SUM(J73:J81)</f>
        <v>0</v>
      </c>
      <c r="K71" s="109">
        <f>SUM(K73:K81)</f>
        <v>141800</v>
      </c>
      <c r="L71" s="109">
        <f>SUM(L73:L81)</f>
        <v>0</v>
      </c>
    </row>
    <row r="72" spans="1:12" ht="16.5" customHeight="1">
      <c r="A72" s="105"/>
      <c r="B72" s="105"/>
      <c r="C72" s="105" t="s">
        <v>41</v>
      </c>
      <c r="D72" s="128" t="s">
        <v>42</v>
      </c>
      <c r="E72" s="129" t="s">
        <v>42</v>
      </c>
      <c r="F72" s="129"/>
      <c r="G72" s="109" t="s">
        <v>42</v>
      </c>
      <c r="H72" s="109" t="s">
        <v>42</v>
      </c>
      <c r="I72" s="109" t="s">
        <v>42</v>
      </c>
      <c r="J72" s="109" t="s">
        <v>42</v>
      </c>
      <c r="K72" s="109" t="s">
        <v>42</v>
      </c>
      <c r="L72" s="109" t="s">
        <v>42</v>
      </c>
    </row>
    <row r="73" spans="1:12" ht="18" customHeight="1">
      <c r="A73" s="105"/>
      <c r="B73" s="105"/>
      <c r="C73" s="105" t="s">
        <v>177</v>
      </c>
      <c r="D73" s="128" t="s">
        <v>178</v>
      </c>
      <c r="E73" s="129">
        <v>244</v>
      </c>
      <c r="F73" s="129">
        <v>221</v>
      </c>
      <c r="G73" s="109">
        <v>46000</v>
      </c>
      <c r="H73" s="109">
        <v>46000</v>
      </c>
      <c r="I73" s="109"/>
      <c r="J73" s="109"/>
      <c r="K73" s="109"/>
      <c r="L73" s="109"/>
    </row>
    <row r="74" spans="1:12" ht="18" customHeight="1">
      <c r="A74" s="105"/>
      <c r="B74" s="105"/>
      <c r="C74" s="105" t="s">
        <v>139</v>
      </c>
      <c r="D74" s="128" t="s">
        <v>179</v>
      </c>
      <c r="E74" s="129">
        <v>244</v>
      </c>
      <c r="F74" s="129">
        <v>222</v>
      </c>
      <c r="G74" s="109">
        <f>SUM(H74:K74)</f>
        <v>2000</v>
      </c>
      <c r="H74" s="109">
        <f>'Раздел I; II'!H105+'Раздел I; II'!I105+'Раздел I; II'!J105+'Раздел I; II'!K105+'Раздел I; II'!L105+'Раздел I; II'!H48+'Раздел I; II'!I48+'Раздел I; II'!J48+'Раздел I; II'!K48+'Раздел I; II'!L48</f>
        <v>0</v>
      </c>
      <c r="I74" s="109"/>
      <c r="J74" s="109"/>
      <c r="K74" s="109">
        <v>2000</v>
      </c>
      <c r="L74" s="109"/>
    </row>
    <row r="75" spans="1:12" ht="16.5" customHeight="1">
      <c r="A75" s="105"/>
      <c r="B75" s="105"/>
      <c r="C75" s="105" t="s">
        <v>180</v>
      </c>
      <c r="D75" s="128" t="s">
        <v>181</v>
      </c>
      <c r="E75" s="129">
        <v>244</v>
      </c>
      <c r="F75" s="129">
        <v>223</v>
      </c>
      <c r="G75" s="109">
        <f>SUM(H75:K75)</f>
        <v>86900</v>
      </c>
      <c r="H75" s="109">
        <v>86900</v>
      </c>
      <c r="I75" s="109"/>
      <c r="J75" s="109"/>
      <c r="K75" s="109">
        <f>'Раздел I; II'!O49+'Раздел I; II'!P49+'Раздел I; II'!Q49+'Раздел I; II'!R49+'Раздел I; II'!S49+'Раздел I; II'!T49+'Раздел I; II'!U49+'Раздел I; II'!V49+'Раздел I; II'!O106+'Раздел I; II'!P106+'Раздел I; II'!Q106+'Раздел I; II'!R106+'Раздел I; II'!S106+'Раздел I; II'!T106+'Раздел I; II'!U106+'Раздел I; II'!V106</f>
        <v>0</v>
      </c>
      <c r="L75" s="109"/>
    </row>
    <row r="76" spans="1:12" ht="16.5" customHeight="1">
      <c r="A76" s="105"/>
      <c r="B76" s="105"/>
      <c r="C76" s="105" t="s">
        <v>164</v>
      </c>
      <c r="D76" s="128" t="s">
        <v>182</v>
      </c>
      <c r="E76" s="129">
        <v>244</v>
      </c>
      <c r="F76" s="129">
        <v>224</v>
      </c>
      <c r="G76" s="109">
        <f>SUM(H76:K76)</f>
        <v>293568</v>
      </c>
      <c r="H76" s="109">
        <v>293568</v>
      </c>
      <c r="I76" s="109"/>
      <c r="J76" s="109"/>
      <c r="K76" s="109">
        <f>'Раздел I; II'!O50+'Раздел I; II'!P50+'Раздел I; II'!Q50+'Раздел I; II'!R50+'Раздел I; II'!S50+'Раздел I; II'!T50+'Раздел I; II'!U50+'Раздел I; II'!V50+'Раздел I; II'!O107+'Раздел I; II'!P107+'Раздел I; II'!Q107+'Раздел I; II'!R107+'Раздел I; II'!S107+'Раздел I; II'!T107+'Раздел I; II'!U107+'Раздел I; II'!V107</f>
        <v>0</v>
      </c>
      <c r="L76" s="109"/>
    </row>
    <row r="77" spans="1:12" ht="15" customHeight="1">
      <c r="A77" s="105"/>
      <c r="B77" s="105"/>
      <c r="C77" s="105" t="s">
        <v>166</v>
      </c>
      <c r="D77" s="128" t="s">
        <v>183</v>
      </c>
      <c r="E77" s="129">
        <v>244</v>
      </c>
      <c r="F77" s="129">
        <v>225</v>
      </c>
      <c r="G77" s="109">
        <f>SUM(H77:K77)</f>
        <v>111500</v>
      </c>
      <c r="H77" s="109">
        <v>96600</v>
      </c>
      <c r="I77" s="109"/>
      <c r="J77" s="109"/>
      <c r="K77" s="109">
        <v>14900</v>
      </c>
      <c r="L77" s="109"/>
    </row>
    <row r="78" spans="1:12" ht="16.5" customHeight="1">
      <c r="A78" s="105"/>
      <c r="B78" s="105"/>
      <c r="C78" s="105" t="s">
        <v>168</v>
      </c>
      <c r="D78" s="128" t="s">
        <v>184</v>
      </c>
      <c r="E78" s="129">
        <v>244</v>
      </c>
      <c r="F78" s="129">
        <v>226</v>
      </c>
      <c r="G78" s="109">
        <f>SUM(H78:K78)</f>
        <v>63300</v>
      </c>
      <c r="H78" s="109">
        <v>48400</v>
      </c>
      <c r="I78" s="109"/>
      <c r="J78" s="109"/>
      <c r="K78" s="109">
        <v>14900</v>
      </c>
      <c r="L78" s="109"/>
    </row>
    <row r="79" spans="1:12" ht="16.5" customHeight="1">
      <c r="A79" s="105"/>
      <c r="B79" s="105"/>
      <c r="C79" s="105" t="s">
        <v>143</v>
      </c>
      <c r="D79" s="128" t="s">
        <v>185</v>
      </c>
      <c r="E79" s="129">
        <v>244</v>
      </c>
      <c r="F79" s="129">
        <v>290</v>
      </c>
      <c r="G79" s="109">
        <f>SUM(H79:K79)</f>
        <v>0</v>
      </c>
      <c r="H79" s="109">
        <f>'Раздел I; II'!H110+'Раздел I; II'!I110+'Раздел I; II'!J110+'Раздел I; II'!K110+'Раздел I; II'!L110+'Раздел I; II'!H53+'Раздел I; II'!I53+'Раздел I; II'!J53+'Раздел I; II'!K53+'Раздел I; II'!L53</f>
        <v>0</v>
      </c>
      <c r="I79" s="109"/>
      <c r="J79" s="109"/>
      <c r="K79" s="109">
        <v>0</v>
      </c>
      <c r="L79" s="109"/>
    </row>
    <row r="80" spans="1:12" ht="16.5" customHeight="1">
      <c r="A80" s="105"/>
      <c r="B80" s="105"/>
      <c r="C80" s="105" t="s">
        <v>171</v>
      </c>
      <c r="D80" s="128" t="s">
        <v>186</v>
      </c>
      <c r="E80" s="129">
        <v>244</v>
      </c>
      <c r="F80" s="129">
        <v>310</v>
      </c>
      <c r="G80" s="109">
        <f>SUM(H80:K80)</f>
        <v>0</v>
      </c>
      <c r="H80" s="109">
        <v>0</v>
      </c>
      <c r="I80" s="109"/>
      <c r="J80" s="109"/>
      <c r="K80" s="109">
        <v>0</v>
      </c>
      <c r="L80" s="109"/>
    </row>
    <row r="81" spans="1:12" ht="16.5" customHeight="1">
      <c r="A81" s="105"/>
      <c r="B81" s="105"/>
      <c r="C81" s="105" t="s">
        <v>173</v>
      </c>
      <c r="D81" s="128" t="s">
        <v>187</v>
      </c>
      <c r="E81" s="129">
        <v>244</v>
      </c>
      <c r="F81" s="129">
        <v>340</v>
      </c>
      <c r="G81" s="109">
        <f>SUM(H81:K81)</f>
        <v>110000</v>
      </c>
      <c r="H81" s="109">
        <v>0</v>
      </c>
      <c r="I81" s="109"/>
      <c r="J81" s="109"/>
      <c r="K81" s="109">
        <v>110000</v>
      </c>
      <c r="L81" s="109"/>
    </row>
    <row r="82" spans="1:12" ht="32.25" customHeight="1">
      <c r="A82" s="105"/>
      <c r="B82" s="131" t="s">
        <v>188</v>
      </c>
      <c r="C82" s="131"/>
      <c r="D82" s="128" t="s">
        <v>189</v>
      </c>
      <c r="E82" s="132">
        <v>406</v>
      </c>
      <c r="F82" s="129"/>
      <c r="G82" s="109">
        <f>SUM(H82:K82)</f>
        <v>0</v>
      </c>
      <c r="H82" s="109">
        <f>SUM(H84:H86)</f>
        <v>0</v>
      </c>
      <c r="I82" s="109">
        <f>SUM(I84:I86)</f>
        <v>0</v>
      </c>
      <c r="J82" s="109">
        <f>SUM(J84:J86)</f>
        <v>0</v>
      </c>
      <c r="K82" s="109">
        <f>SUM(K84:K86)</f>
        <v>0</v>
      </c>
      <c r="L82" s="109">
        <f>SUM(L84:L86)</f>
        <v>0</v>
      </c>
    </row>
    <row r="83" spans="1:12" ht="14.25" customHeight="1">
      <c r="A83" s="105"/>
      <c r="B83" s="105"/>
      <c r="C83" s="105" t="s">
        <v>41</v>
      </c>
      <c r="D83" s="128" t="s">
        <v>42</v>
      </c>
      <c r="E83" s="132" t="s">
        <v>42</v>
      </c>
      <c r="F83" s="129"/>
      <c r="G83" s="109" t="s">
        <v>42</v>
      </c>
      <c r="H83" s="109" t="s">
        <v>42</v>
      </c>
      <c r="I83" s="109" t="s">
        <v>42</v>
      </c>
      <c r="J83" s="109" t="s">
        <v>42</v>
      </c>
      <c r="K83" s="109" t="s">
        <v>42</v>
      </c>
      <c r="L83" s="109" t="s">
        <v>42</v>
      </c>
    </row>
    <row r="84" spans="1:12" ht="18" customHeight="1">
      <c r="A84" s="105"/>
      <c r="B84" s="105"/>
      <c r="C84" s="105" t="s">
        <v>168</v>
      </c>
      <c r="D84" s="128" t="s">
        <v>190</v>
      </c>
      <c r="E84" s="132">
        <v>406</v>
      </c>
      <c r="F84" s="129">
        <v>226</v>
      </c>
      <c r="G84" s="109">
        <f>SUM(H84:K84)</f>
        <v>0</v>
      </c>
      <c r="H84" s="109"/>
      <c r="I84" s="109"/>
      <c r="J84" s="109"/>
      <c r="K84" s="109"/>
      <c r="L84" s="109"/>
    </row>
    <row r="85" spans="1:12" ht="16.5" customHeight="1">
      <c r="A85" s="105"/>
      <c r="B85" s="105"/>
      <c r="C85" s="105" t="s">
        <v>143</v>
      </c>
      <c r="D85" s="128" t="s">
        <v>191</v>
      </c>
      <c r="E85" s="132">
        <v>406</v>
      </c>
      <c r="F85" s="129">
        <v>290</v>
      </c>
      <c r="G85" s="109">
        <f>SUM(H85:K85)</f>
        <v>0</v>
      </c>
      <c r="H85" s="109"/>
      <c r="I85" s="109"/>
      <c r="J85" s="109"/>
      <c r="K85" s="109"/>
      <c r="L85" s="109"/>
    </row>
    <row r="86" spans="1:12" ht="15" customHeight="1">
      <c r="A86" s="105"/>
      <c r="B86" s="105"/>
      <c r="C86" s="105" t="s">
        <v>171</v>
      </c>
      <c r="D86" s="128" t="s">
        <v>192</v>
      </c>
      <c r="E86" s="132">
        <v>406</v>
      </c>
      <c r="F86" s="129">
        <v>310</v>
      </c>
      <c r="G86" s="109">
        <f>SUM(H86:K86)</f>
        <v>0</v>
      </c>
      <c r="H86" s="109"/>
      <c r="I86" s="109"/>
      <c r="J86" s="109"/>
      <c r="K86" s="109"/>
      <c r="L86" s="109"/>
    </row>
    <row r="87" spans="1:12" ht="45.75" customHeight="1">
      <c r="A87" s="105"/>
      <c r="B87" s="116">
        <v>407</v>
      </c>
      <c r="C87" s="117" t="s">
        <v>193</v>
      </c>
      <c r="D87" s="128" t="s">
        <v>194</v>
      </c>
      <c r="E87" s="132">
        <v>407</v>
      </c>
      <c r="F87" s="129"/>
      <c r="G87" s="109">
        <f>SUM(H87:K87)</f>
        <v>0</v>
      </c>
      <c r="H87" s="109">
        <f>SUM(H89:H94)</f>
        <v>0</v>
      </c>
      <c r="I87" s="109">
        <f>SUM(I89:I94)</f>
        <v>0</v>
      </c>
      <c r="J87" s="109">
        <f>SUM(J89:J94)</f>
        <v>0</v>
      </c>
      <c r="K87" s="109">
        <f>SUM(K89:K94)</f>
        <v>0</v>
      </c>
      <c r="L87" s="109">
        <f>SUM(L89:L94)</f>
        <v>0</v>
      </c>
    </row>
    <row r="88" spans="1:12" ht="16.5" customHeight="1">
      <c r="A88" s="105"/>
      <c r="B88" s="105" t="s">
        <v>41</v>
      </c>
      <c r="C88" s="105"/>
      <c r="D88" s="128" t="s">
        <v>42</v>
      </c>
      <c r="E88" s="132" t="s">
        <v>42</v>
      </c>
      <c r="F88" s="129"/>
      <c r="G88" s="109" t="s">
        <v>42</v>
      </c>
      <c r="H88" s="109" t="s">
        <v>42</v>
      </c>
      <c r="I88" s="109" t="s">
        <v>42</v>
      </c>
      <c r="J88" s="109" t="s">
        <v>42</v>
      </c>
      <c r="K88" s="109" t="s">
        <v>42</v>
      </c>
      <c r="L88" s="109" t="s">
        <v>42</v>
      </c>
    </row>
    <row r="89" spans="1:12" ht="16.5" customHeight="1">
      <c r="A89" s="105"/>
      <c r="B89" s="105"/>
      <c r="C89" s="105" t="s">
        <v>139</v>
      </c>
      <c r="D89" s="128" t="s">
        <v>195</v>
      </c>
      <c r="E89" s="132">
        <v>407</v>
      </c>
      <c r="F89" s="129">
        <v>222</v>
      </c>
      <c r="G89" s="109">
        <f>SUM(H89:K89)</f>
        <v>0</v>
      </c>
      <c r="H89" s="109"/>
      <c r="I89" s="109"/>
      <c r="J89" s="109"/>
      <c r="K89" s="109"/>
      <c r="L89" s="109"/>
    </row>
    <row r="90" spans="1:12" ht="18" customHeight="1">
      <c r="A90" s="105"/>
      <c r="B90" s="105"/>
      <c r="C90" s="105" t="s">
        <v>164</v>
      </c>
      <c r="D90" s="128" t="s">
        <v>196</v>
      </c>
      <c r="E90" s="132">
        <v>407</v>
      </c>
      <c r="F90" s="129">
        <v>224</v>
      </c>
      <c r="G90" s="109">
        <f>SUM(H90:K90)</f>
        <v>0</v>
      </c>
      <c r="H90" s="109"/>
      <c r="I90" s="109"/>
      <c r="J90" s="109"/>
      <c r="K90" s="109"/>
      <c r="L90" s="109"/>
    </row>
    <row r="91" spans="1:12" ht="15" customHeight="1">
      <c r="A91" s="105"/>
      <c r="B91" s="105"/>
      <c r="C91" s="105" t="s">
        <v>168</v>
      </c>
      <c r="D91" s="128" t="s">
        <v>197</v>
      </c>
      <c r="E91" s="132">
        <v>407</v>
      </c>
      <c r="F91" s="129">
        <v>226</v>
      </c>
      <c r="G91" s="109">
        <f>SUM(H91:K91)</f>
        <v>0</v>
      </c>
      <c r="H91" s="109"/>
      <c r="I91" s="109"/>
      <c r="J91" s="109"/>
      <c r="K91" s="109"/>
      <c r="L91" s="109"/>
    </row>
    <row r="92" spans="1:12" ht="16.5" customHeight="1">
      <c r="A92" s="105"/>
      <c r="B92" s="105"/>
      <c r="C92" s="105" t="s">
        <v>143</v>
      </c>
      <c r="D92" s="128" t="s">
        <v>198</v>
      </c>
      <c r="E92" s="132">
        <v>407</v>
      </c>
      <c r="F92" s="129">
        <v>290</v>
      </c>
      <c r="G92" s="109">
        <f>SUM(H92:K92)</f>
        <v>0</v>
      </c>
      <c r="H92" s="109"/>
      <c r="I92" s="109"/>
      <c r="J92" s="109"/>
      <c r="K92" s="109"/>
      <c r="L92" s="109"/>
    </row>
    <row r="93" spans="1:12" ht="16.5" customHeight="1">
      <c r="A93" s="105"/>
      <c r="B93" s="105"/>
      <c r="C93" s="105" t="s">
        <v>171</v>
      </c>
      <c r="D93" s="128" t="s">
        <v>199</v>
      </c>
      <c r="E93" s="132">
        <v>407</v>
      </c>
      <c r="F93" s="129">
        <v>310</v>
      </c>
      <c r="G93" s="109">
        <f>SUM(H93:K93)</f>
        <v>0</v>
      </c>
      <c r="H93" s="109"/>
      <c r="I93" s="109"/>
      <c r="J93" s="109"/>
      <c r="K93" s="109"/>
      <c r="L93" s="109"/>
    </row>
    <row r="94" spans="1:12" ht="16.5" customHeight="1">
      <c r="A94" s="105"/>
      <c r="B94" s="105"/>
      <c r="C94" s="105" t="s">
        <v>173</v>
      </c>
      <c r="D94" s="128" t="s">
        <v>200</v>
      </c>
      <c r="E94" s="132">
        <v>407</v>
      </c>
      <c r="F94" s="129">
        <v>340</v>
      </c>
      <c r="G94" s="109">
        <f>SUM(H94:K94)</f>
        <v>0</v>
      </c>
      <c r="H94" s="109"/>
      <c r="I94" s="109"/>
      <c r="J94" s="109"/>
      <c r="K94" s="109"/>
      <c r="L94" s="109"/>
    </row>
    <row r="95" spans="1:12" ht="16.5" customHeight="1">
      <c r="A95" s="105" t="s">
        <v>201</v>
      </c>
      <c r="B95" s="105"/>
      <c r="C95" s="105"/>
      <c r="D95" s="128" t="s">
        <v>202</v>
      </c>
      <c r="E95" s="129" t="s">
        <v>42</v>
      </c>
      <c r="F95" s="129">
        <v>500</v>
      </c>
      <c r="G95" s="109">
        <f>SUM(H95:K95)</f>
        <v>0</v>
      </c>
      <c r="H95" s="109">
        <f>SUM(H97:H98)</f>
        <v>0</v>
      </c>
      <c r="I95" s="109">
        <f>SUM(I97:I98)</f>
        <v>0</v>
      </c>
      <c r="J95" s="109">
        <f>SUM(J97:J98)</f>
        <v>0</v>
      </c>
      <c r="K95" s="109">
        <f>SUM(K97:K98)</f>
        <v>0</v>
      </c>
      <c r="L95" s="109">
        <f>SUM(L97:L98)</f>
        <v>0</v>
      </c>
    </row>
    <row r="96" spans="1:12" ht="16.5" customHeight="1">
      <c r="A96" s="105"/>
      <c r="B96" s="105" t="s">
        <v>41</v>
      </c>
      <c r="C96" s="105"/>
      <c r="D96" s="129" t="s">
        <v>42</v>
      </c>
      <c r="E96" s="129" t="s">
        <v>42</v>
      </c>
      <c r="F96" s="129" t="s">
        <v>42</v>
      </c>
      <c r="G96" s="109" t="s">
        <v>42</v>
      </c>
      <c r="H96" s="109" t="s">
        <v>42</v>
      </c>
      <c r="I96" s="109" t="s">
        <v>42</v>
      </c>
      <c r="J96" s="109" t="s">
        <v>42</v>
      </c>
      <c r="K96" s="109" t="s">
        <v>42</v>
      </c>
      <c r="L96" s="109" t="s">
        <v>42</v>
      </c>
    </row>
    <row r="97" spans="1:12" ht="15.75" customHeight="1">
      <c r="A97" s="105"/>
      <c r="B97" s="105" t="s">
        <v>203</v>
      </c>
      <c r="C97" s="105"/>
      <c r="D97" s="128" t="s">
        <v>204</v>
      </c>
      <c r="E97" s="129" t="s">
        <v>42</v>
      </c>
      <c r="F97" s="129">
        <v>510</v>
      </c>
      <c r="G97" s="109">
        <f>SUM(H97:K97)</f>
        <v>0</v>
      </c>
      <c r="H97" s="109"/>
      <c r="I97" s="109"/>
      <c r="J97" s="109"/>
      <c r="K97" s="109"/>
      <c r="L97" s="109"/>
    </row>
    <row r="98" spans="1:12" ht="15.75" customHeight="1">
      <c r="A98" s="105"/>
      <c r="B98" s="105" t="s">
        <v>205</v>
      </c>
      <c r="C98" s="105"/>
      <c r="D98" s="128" t="s">
        <v>206</v>
      </c>
      <c r="E98" s="129" t="s">
        <v>42</v>
      </c>
      <c r="F98" s="129" t="s">
        <v>42</v>
      </c>
      <c r="G98" s="109">
        <f>SUM(H98:K98)</f>
        <v>0</v>
      </c>
      <c r="H98" s="109">
        <f>SUM(H100:H101)</f>
        <v>0</v>
      </c>
      <c r="I98" s="109">
        <f>SUM(I100:I101)</f>
        <v>0</v>
      </c>
      <c r="J98" s="109">
        <f>SUM(J100:J101)</f>
        <v>0</v>
      </c>
      <c r="K98" s="109">
        <f>SUM(K100:K101)</f>
        <v>0</v>
      </c>
      <c r="L98" s="109">
        <f>SUM(L100:L101)</f>
        <v>0</v>
      </c>
    </row>
    <row r="99" spans="1:12" ht="16.5" customHeight="1">
      <c r="A99" s="105"/>
      <c r="B99" s="105" t="s">
        <v>41</v>
      </c>
      <c r="C99" s="105"/>
      <c r="D99" s="129" t="s">
        <v>42</v>
      </c>
      <c r="E99" s="129" t="s">
        <v>42</v>
      </c>
      <c r="F99" s="129" t="s">
        <v>42</v>
      </c>
      <c r="G99" s="109" t="s">
        <v>42</v>
      </c>
      <c r="H99" s="109" t="s">
        <v>42</v>
      </c>
      <c r="I99" s="109" t="s">
        <v>42</v>
      </c>
      <c r="J99" s="109" t="s">
        <v>42</v>
      </c>
      <c r="K99" s="109" t="s">
        <v>42</v>
      </c>
      <c r="L99" s="109" t="s">
        <v>42</v>
      </c>
    </row>
    <row r="100" spans="1:12" ht="16.5" customHeight="1">
      <c r="A100" s="105"/>
      <c r="B100" s="105"/>
      <c r="C100" s="105" t="s">
        <v>207</v>
      </c>
      <c r="D100" s="128" t="s">
        <v>208</v>
      </c>
      <c r="E100" s="129" t="s">
        <v>42</v>
      </c>
      <c r="F100" s="129">
        <v>550</v>
      </c>
      <c r="G100" s="109">
        <f>SUM(H100:K100)</f>
        <v>0</v>
      </c>
      <c r="H100" s="109"/>
      <c r="I100" s="109"/>
      <c r="J100" s="109"/>
      <c r="K100" s="109"/>
      <c r="L100" s="109"/>
    </row>
    <row r="101" spans="1:12" ht="16.5" customHeight="1">
      <c r="A101" s="105"/>
      <c r="B101" s="105"/>
      <c r="C101" s="105" t="s">
        <v>209</v>
      </c>
      <c r="D101" s="128" t="s">
        <v>210</v>
      </c>
      <c r="E101" s="129" t="s">
        <v>42</v>
      </c>
      <c r="F101" s="129">
        <v>560</v>
      </c>
      <c r="G101" s="109">
        <f>SUM(H101:K101)</f>
        <v>0</v>
      </c>
      <c r="H101" s="109"/>
      <c r="I101" s="109"/>
      <c r="J101" s="109"/>
      <c r="K101" s="109"/>
      <c r="L101" s="109"/>
    </row>
    <row r="102" spans="1:12" ht="16.5" customHeight="1">
      <c r="A102" s="105" t="s">
        <v>211</v>
      </c>
      <c r="B102" s="105"/>
      <c r="C102" s="105"/>
      <c r="D102" s="128" t="s">
        <v>212</v>
      </c>
      <c r="E102" s="129" t="s">
        <v>42</v>
      </c>
      <c r="F102" s="129">
        <v>600</v>
      </c>
      <c r="G102" s="109">
        <f>SUM(H102:K102)</f>
        <v>0</v>
      </c>
      <c r="H102" s="109">
        <f>SUM(H104:H105)</f>
        <v>0</v>
      </c>
      <c r="I102" s="109">
        <f>SUM(I104:I105)</f>
        <v>0</v>
      </c>
      <c r="J102" s="109">
        <f>SUM(J104:J105)</f>
        <v>0</v>
      </c>
      <c r="K102" s="109">
        <f>SUM(K104:K105)</f>
        <v>0</v>
      </c>
      <c r="L102" s="109">
        <f>SUM(L104:L105)</f>
        <v>0</v>
      </c>
    </row>
    <row r="103" spans="1:12" ht="16.5" customHeight="1">
      <c r="A103" s="105"/>
      <c r="B103" s="105" t="s">
        <v>41</v>
      </c>
      <c r="C103" s="105"/>
      <c r="D103" s="129" t="s">
        <v>42</v>
      </c>
      <c r="E103" s="129" t="s">
        <v>42</v>
      </c>
      <c r="F103" s="129" t="s">
        <v>42</v>
      </c>
      <c r="G103" s="109" t="s">
        <v>42</v>
      </c>
      <c r="H103" s="109" t="s">
        <v>42</v>
      </c>
      <c r="I103" s="109" t="s">
        <v>42</v>
      </c>
      <c r="J103" s="109" t="s">
        <v>42</v>
      </c>
      <c r="K103" s="109" t="s">
        <v>42</v>
      </c>
      <c r="L103" s="109" t="s">
        <v>42</v>
      </c>
    </row>
    <row r="104" spans="1:12" ht="15" customHeight="1">
      <c r="A104" s="105"/>
      <c r="B104" s="105" t="s">
        <v>213</v>
      </c>
      <c r="C104" s="105"/>
      <c r="D104" s="128" t="s">
        <v>214</v>
      </c>
      <c r="E104" s="129" t="s">
        <v>42</v>
      </c>
      <c r="F104" s="129">
        <v>610</v>
      </c>
      <c r="G104" s="109">
        <f>SUM(H104:K104)</f>
        <v>0</v>
      </c>
      <c r="H104" s="109"/>
      <c r="I104" s="109"/>
      <c r="J104" s="109"/>
      <c r="K104" s="109"/>
      <c r="L104" s="109"/>
    </row>
    <row r="105" spans="1:12" ht="15.75" customHeight="1">
      <c r="A105" s="105"/>
      <c r="B105" s="105" t="s">
        <v>215</v>
      </c>
      <c r="C105" s="105"/>
      <c r="D105" s="128" t="s">
        <v>216</v>
      </c>
      <c r="E105" s="129" t="s">
        <v>42</v>
      </c>
      <c r="F105" s="129" t="s">
        <v>42</v>
      </c>
      <c r="G105" s="109">
        <f>SUM(H105:K105)</f>
        <v>0</v>
      </c>
      <c r="H105" s="109">
        <f>SUM(H107:H108)</f>
        <v>0</v>
      </c>
      <c r="I105" s="109">
        <f>SUM(I107:I108)</f>
        <v>0</v>
      </c>
      <c r="J105" s="109">
        <f>SUM(J107:J108)</f>
        <v>0</v>
      </c>
      <c r="K105" s="109">
        <f>SUM(K107:K108)</f>
        <v>0</v>
      </c>
      <c r="L105" s="109">
        <f>SUM(L107:L108)</f>
        <v>0</v>
      </c>
    </row>
    <row r="106" spans="1:12" ht="16.5" customHeight="1">
      <c r="A106" s="105"/>
      <c r="B106" s="105" t="s">
        <v>41</v>
      </c>
      <c r="C106" s="105"/>
      <c r="D106" s="129" t="s">
        <v>42</v>
      </c>
      <c r="E106" s="129" t="s">
        <v>42</v>
      </c>
      <c r="F106" s="129" t="s">
        <v>42</v>
      </c>
      <c r="G106" s="109" t="s">
        <v>42</v>
      </c>
      <c r="H106" s="109" t="s">
        <v>42</v>
      </c>
      <c r="I106" s="109" t="s">
        <v>42</v>
      </c>
      <c r="J106" s="109" t="s">
        <v>42</v>
      </c>
      <c r="K106" s="109" t="s">
        <v>42</v>
      </c>
      <c r="L106" s="109" t="s">
        <v>42</v>
      </c>
    </row>
    <row r="107" spans="1:12" ht="18.75" customHeight="1">
      <c r="A107" s="105"/>
      <c r="B107" s="105"/>
      <c r="C107" s="105" t="s">
        <v>217</v>
      </c>
      <c r="D107" s="128" t="s">
        <v>218</v>
      </c>
      <c r="E107" s="129" t="s">
        <v>42</v>
      </c>
      <c r="F107" s="129">
        <v>650</v>
      </c>
      <c r="G107" s="109">
        <f>SUM(H107:K107)</f>
        <v>0</v>
      </c>
      <c r="H107" s="109"/>
      <c r="I107" s="109"/>
      <c r="J107" s="109"/>
      <c r="K107" s="109"/>
      <c r="L107" s="109"/>
    </row>
    <row r="108" spans="1:12" ht="18" customHeight="1">
      <c r="A108" s="105"/>
      <c r="B108" s="105"/>
      <c r="C108" s="105" t="s">
        <v>219</v>
      </c>
      <c r="D108" s="128" t="s">
        <v>220</v>
      </c>
      <c r="E108" s="129" t="s">
        <v>42</v>
      </c>
      <c r="F108" s="129">
        <v>660</v>
      </c>
      <c r="G108" s="109">
        <f>SUM(H108:K108)</f>
        <v>0</v>
      </c>
      <c r="H108" s="109"/>
      <c r="I108" s="109"/>
      <c r="J108" s="109"/>
      <c r="K108" s="109"/>
      <c r="L108" s="109"/>
    </row>
    <row r="109" spans="1:12" ht="18" customHeight="1">
      <c r="A109" s="105" t="s">
        <v>221</v>
      </c>
      <c r="B109" s="105"/>
      <c r="C109" s="105"/>
      <c r="D109" s="128" t="s">
        <v>222</v>
      </c>
      <c r="E109" s="129" t="s">
        <v>42</v>
      </c>
      <c r="F109" s="129" t="s">
        <v>42</v>
      </c>
      <c r="G109" s="109">
        <f>SUM(H109:K109)</f>
        <v>0</v>
      </c>
      <c r="H109" s="109">
        <f>H9+H12-H37</f>
        <v>0</v>
      </c>
      <c r="I109" s="109">
        <f>I9+I12-I37</f>
        <v>0</v>
      </c>
      <c r="J109" s="109">
        <f>J9+J12-J37</f>
        <v>0</v>
      </c>
      <c r="K109" s="109">
        <f>K9+K12-K37</f>
        <v>0</v>
      </c>
      <c r="L109" s="109">
        <f>L9+L12-L37</f>
        <v>0</v>
      </c>
    </row>
    <row r="110" spans="1:12" ht="6.75" customHeight="1">
      <c r="A110" s="133"/>
      <c r="B110" s="133"/>
      <c r="C110" s="133"/>
      <c r="D110" s="134"/>
      <c r="E110" s="135"/>
      <c r="F110" s="135"/>
      <c r="G110" s="135"/>
      <c r="H110" s="135"/>
      <c r="I110" s="135"/>
      <c r="J110" s="135"/>
      <c r="K110" s="135"/>
      <c r="L110" s="136"/>
    </row>
    <row r="111" spans="1:12" ht="27" customHeight="1">
      <c r="A111" s="137"/>
      <c r="B111" s="138" t="s">
        <v>223</v>
      </c>
      <c r="C111" s="138"/>
      <c r="D111" s="138"/>
      <c r="E111" s="138"/>
      <c r="F111" s="138"/>
      <c r="G111" s="138"/>
      <c r="H111" s="138"/>
      <c r="I111" s="138"/>
      <c r="J111" s="138"/>
      <c r="K111" s="138"/>
      <c r="L111" s="138"/>
    </row>
    <row r="112" spans="1:12" ht="30.75" customHeight="1">
      <c r="A112" s="137"/>
      <c r="B112" s="139" t="s">
        <v>224</v>
      </c>
      <c r="C112" s="139"/>
      <c r="D112" s="139"/>
      <c r="E112" s="139"/>
      <c r="F112" s="139"/>
      <c r="G112" s="139"/>
      <c r="H112" s="139"/>
      <c r="I112" s="139"/>
      <c r="J112" s="139"/>
      <c r="K112" s="139"/>
      <c r="L112" s="139"/>
    </row>
    <row r="113" spans="1:12" ht="27.75" customHeight="1">
      <c r="A113" s="133"/>
      <c r="B113" s="139" t="s">
        <v>225</v>
      </c>
      <c r="C113" s="139"/>
      <c r="D113" s="139"/>
      <c r="E113" s="139"/>
      <c r="F113" s="139"/>
      <c r="G113" s="139"/>
      <c r="H113" s="139"/>
      <c r="I113" s="139"/>
      <c r="J113" s="139"/>
      <c r="K113" s="139"/>
      <c r="L113" s="139"/>
    </row>
    <row r="114" spans="1:12" s="58" customFormat="1" ht="18" customHeight="1">
      <c r="A114" s="133" t="s">
        <v>226</v>
      </c>
      <c r="B114" s="133"/>
      <c r="C114" s="133"/>
      <c r="D114" s="133"/>
      <c r="E114" s="133"/>
      <c r="F114" s="133"/>
      <c r="G114" s="133"/>
      <c r="H114" s="140" t="s">
        <v>239</v>
      </c>
      <c r="I114" s="140"/>
      <c r="J114" s="124"/>
      <c r="K114" s="124"/>
      <c r="L114" s="95"/>
    </row>
    <row r="115" spans="1:12" ht="14.25" customHeight="1">
      <c r="A115" s="133" t="s">
        <v>228</v>
      </c>
      <c r="B115" s="133"/>
      <c r="C115" s="133"/>
      <c r="D115" s="122"/>
      <c r="E115" s="141"/>
      <c r="F115" s="122"/>
      <c r="G115" s="123"/>
      <c r="H115" s="123"/>
      <c r="I115" s="123" t="s">
        <v>5</v>
      </c>
      <c r="J115" s="124"/>
      <c r="K115" s="124"/>
      <c r="L115" s="95"/>
    </row>
    <row r="116" spans="1:12" ht="29.25" customHeight="1">
      <c r="A116" s="133" t="s">
        <v>229</v>
      </c>
      <c r="B116" s="133"/>
      <c r="C116" s="133"/>
      <c r="D116" s="133"/>
      <c r="E116" s="133"/>
      <c r="F116" s="133"/>
      <c r="G116" s="133"/>
      <c r="H116" s="142"/>
      <c r="I116" s="142"/>
      <c r="J116" s="124"/>
      <c r="K116" s="143"/>
      <c r="L116" s="98"/>
    </row>
    <row r="117" spans="1:12" ht="12.75">
      <c r="A117" s="123"/>
      <c r="B117" s="144"/>
      <c r="C117" s="123"/>
      <c r="D117" s="122"/>
      <c r="E117" s="123"/>
      <c r="F117" s="122"/>
      <c r="G117" s="123"/>
      <c r="H117" s="123"/>
      <c r="I117" s="123" t="s">
        <v>5</v>
      </c>
      <c r="J117" s="124"/>
      <c r="K117" s="124"/>
      <c r="L117" s="95"/>
    </row>
    <row r="118" spans="1:12" ht="24" customHeight="1">
      <c r="A118" s="133" t="s">
        <v>230</v>
      </c>
      <c r="B118" s="133"/>
      <c r="C118" s="133"/>
      <c r="D118" s="133"/>
      <c r="E118" s="133"/>
      <c r="F118" s="133"/>
      <c r="G118" s="123"/>
      <c r="H118" s="96" t="s">
        <v>231</v>
      </c>
      <c r="I118" s="96"/>
      <c r="J118" s="143"/>
      <c r="K118" s="124"/>
      <c r="L118" s="95"/>
    </row>
    <row r="119" spans="1:12" ht="14.25" customHeight="1">
      <c r="A119" s="133" t="s">
        <v>232</v>
      </c>
      <c r="B119" s="133"/>
      <c r="C119" s="133"/>
      <c r="D119" s="133"/>
      <c r="E119" s="133"/>
      <c r="F119" s="123"/>
      <c r="G119" s="124"/>
      <c r="H119" s="96" t="s">
        <v>231</v>
      </c>
      <c r="I119" s="96"/>
      <c r="J119" s="124"/>
      <c r="K119" s="124"/>
      <c r="L119" s="95"/>
    </row>
    <row r="120" spans="1:12" ht="14.25" customHeight="1">
      <c r="A120" s="133" t="s">
        <v>233</v>
      </c>
      <c r="B120" s="133"/>
      <c r="C120" s="133"/>
      <c r="D120" s="122"/>
      <c r="E120" s="123"/>
      <c r="F120" s="123"/>
      <c r="G120" s="124"/>
      <c r="H120" s="124"/>
      <c r="I120" s="124"/>
      <c r="J120" s="124"/>
      <c r="K120" s="124"/>
      <c r="L120" s="95"/>
    </row>
    <row r="121" spans="1:12" ht="12.75" customHeight="1">
      <c r="A121" s="133" t="s">
        <v>237</v>
      </c>
      <c r="B121" s="133"/>
      <c r="C121" s="133"/>
      <c r="D121" s="133"/>
      <c r="E121" s="123"/>
      <c r="F121" s="123"/>
      <c r="G121" s="124"/>
      <c r="H121" s="124"/>
      <c r="I121" s="124"/>
      <c r="J121" s="124"/>
      <c r="K121" s="124"/>
      <c r="L121" s="95"/>
    </row>
    <row r="122" spans="1:12" ht="12.75">
      <c r="A122" s="137"/>
      <c r="B122" s="121"/>
      <c r="C122" s="121"/>
      <c r="D122" s="122"/>
      <c r="E122" s="123"/>
      <c r="F122" s="123"/>
      <c r="G122" s="124"/>
      <c r="H122" s="124"/>
      <c r="I122" s="124"/>
      <c r="J122" s="124"/>
      <c r="K122" s="124"/>
      <c r="L122" s="95"/>
    </row>
    <row r="123" spans="1:12" ht="12.75">
      <c r="A123" s="98"/>
      <c r="B123" s="99"/>
      <c r="C123" s="99"/>
      <c r="D123" s="93"/>
      <c r="E123" s="97"/>
      <c r="F123" s="97"/>
      <c r="G123" s="95"/>
      <c r="H123" s="95"/>
      <c r="I123" s="95"/>
      <c r="J123" s="95"/>
      <c r="K123" s="95"/>
      <c r="L123" s="95"/>
    </row>
  </sheetData>
  <sheetProtection selectLockedCells="1" selectUnlockedCells="1"/>
  <mergeCells count="88">
    <mergeCell ref="A1:L1"/>
    <mergeCell ref="A2:L2"/>
    <mergeCell ref="A4:C7"/>
    <mergeCell ref="D4:D7"/>
    <mergeCell ref="E4:F6"/>
    <mergeCell ref="G4:L4"/>
    <mergeCell ref="G5:G7"/>
    <mergeCell ref="H5:L5"/>
    <mergeCell ref="H6:H7"/>
    <mergeCell ref="I6:I7"/>
    <mergeCell ref="J6:J7"/>
    <mergeCell ref="K6:L6"/>
    <mergeCell ref="A8:C8"/>
    <mergeCell ref="E8:F8"/>
    <mergeCell ref="A9:C9"/>
    <mergeCell ref="A10:C10"/>
    <mergeCell ref="A11:C11"/>
    <mergeCell ref="A12:C12"/>
    <mergeCell ref="A13:C13"/>
    <mergeCell ref="A14:C14"/>
    <mergeCell ref="B15:C15"/>
    <mergeCell ref="B16:C16"/>
    <mergeCell ref="B17:C17"/>
    <mergeCell ref="A18:C18"/>
    <mergeCell ref="B19:C19"/>
    <mergeCell ref="B20:C20"/>
    <mergeCell ref="B21:C21"/>
    <mergeCell ref="B22:C22"/>
    <mergeCell ref="B23:C23"/>
    <mergeCell ref="B24:C24"/>
    <mergeCell ref="B25:C25"/>
    <mergeCell ref="A26:C26"/>
    <mergeCell ref="A27:C27"/>
    <mergeCell ref="A28:C28"/>
    <mergeCell ref="B29:C29"/>
    <mergeCell ref="B30:C30"/>
    <mergeCell ref="A31:C31"/>
    <mergeCell ref="B32:C32"/>
    <mergeCell ref="B33:C33"/>
    <mergeCell ref="B34:C34"/>
    <mergeCell ref="B35:C35"/>
    <mergeCell ref="A36:C36"/>
    <mergeCell ref="A37:C37"/>
    <mergeCell ref="A38:C38"/>
    <mergeCell ref="A39:C39"/>
    <mergeCell ref="B40:C40"/>
    <mergeCell ref="B41:C41"/>
    <mergeCell ref="B45:C45"/>
    <mergeCell ref="A51:C51"/>
    <mergeCell ref="A52:C52"/>
    <mergeCell ref="B53:C53"/>
    <mergeCell ref="B54:C54"/>
    <mergeCell ref="B55:C55"/>
    <mergeCell ref="B56:C56"/>
    <mergeCell ref="A57:C57"/>
    <mergeCell ref="B58:C58"/>
    <mergeCell ref="B59:C59"/>
    <mergeCell ref="A60:C60"/>
    <mergeCell ref="B61:C61"/>
    <mergeCell ref="B62:C62"/>
    <mergeCell ref="B71:C71"/>
    <mergeCell ref="B82:C82"/>
    <mergeCell ref="B88:C88"/>
    <mergeCell ref="A95:C95"/>
    <mergeCell ref="B96:C96"/>
    <mergeCell ref="B97:C97"/>
    <mergeCell ref="B98:C98"/>
    <mergeCell ref="B99:C99"/>
    <mergeCell ref="A102:C102"/>
    <mergeCell ref="B103:C103"/>
    <mergeCell ref="B104:C104"/>
    <mergeCell ref="B105:C105"/>
    <mergeCell ref="B106:C106"/>
    <mergeCell ref="A109:C109"/>
    <mergeCell ref="B111:L111"/>
    <mergeCell ref="B112:L112"/>
    <mergeCell ref="B113:L113"/>
    <mergeCell ref="A114:E114"/>
    <mergeCell ref="H114:I114"/>
    <mergeCell ref="A115:C115"/>
    <mergeCell ref="A116:E116"/>
    <mergeCell ref="H116:I116"/>
    <mergeCell ref="A118:E118"/>
    <mergeCell ref="H118:I118"/>
    <mergeCell ref="A119:E119"/>
    <mergeCell ref="H119:I119"/>
    <mergeCell ref="A120:C120"/>
    <mergeCell ref="A121:D121"/>
  </mergeCells>
  <printOptions/>
  <pageMargins left="0.7083333333333334" right="0.5118055555555555" top="0.4722222222222222" bottom="0.5118055555555555" header="0.5118055555555555" footer="0.5118055555555555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45"/>
  <sheetViews>
    <sheetView zoomScale="88" zoomScaleNormal="88" workbookViewId="0" topLeftCell="A91">
      <selection activeCell="H45" sqref="H45"/>
    </sheetView>
  </sheetViews>
  <sheetFormatPr defaultColWidth="9.00390625" defaultRowHeight="12.75"/>
  <cols>
    <col min="1" max="1" width="0" style="16" hidden="1" customWidth="1"/>
    <col min="2" max="2" width="0" style="55" hidden="1" customWidth="1"/>
    <col min="3" max="3" width="44.625" style="55" customWidth="1"/>
    <col min="4" max="4" width="5.625" style="56" customWidth="1"/>
    <col min="5" max="5" width="6.00390625" style="57" customWidth="1"/>
    <col min="6" max="6" width="5.875" style="57" customWidth="1"/>
    <col min="7" max="7" width="13.50390625" style="58" customWidth="1"/>
    <col min="8" max="8" width="17.25390625" style="58" customWidth="1"/>
    <col min="9" max="9" width="15.00390625" style="58" customWidth="1"/>
    <col min="10" max="10" width="12.25390625" style="58" customWidth="1"/>
    <col min="11" max="11" width="8.875" style="58" customWidth="1"/>
    <col min="12" max="12" width="13.50390625" style="58" customWidth="1"/>
    <col min="13" max="15" width="0" style="58" hidden="1" customWidth="1"/>
    <col min="16" max="16" width="27.125" style="58" customWidth="1"/>
    <col min="17" max="17" width="9.375" style="58" customWidth="1"/>
    <col min="18" max="18" width="8.50390625" style="58" customWidth="1"/>
    <col min="19" max="29" width="0" style="58" hidden="1" customWidth="1"/>
    <col min="30" max="30" width="8.75390625" style="58" customWidth="1"/>
    <col min="31" max="31" width="8.625" style="58" customWidth="1"/>
    <col min="32" max="32" width="14.625" style="16" customWidth="1"/>
    <col min="33" max="36" width="0" style="16" hidden="1" customWidth="1"/>
    <col min="37" max="37" width="8.50390625" style="16" customWidth="1"/>
    <col min="38" max="38" width="6.75390625" style="16" customWidth="1"/>
    <col min="39" max="16384" width="9.125" style="16" customWidth="1"/>
  </cols>
  <sheetData>
    <row r="1" spans="1:38" ht="18" customHeight="1">
      <c r="A1" s="59" t="s">
        <v>240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</row>
    <row r="2" spans="1:38" ht="18" customHeight="1">
      <c r="A2" s="59" t="s">
        <v>241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</row>
    <row r="3" spans="1:38" ht="8.25" customHeight="1">
      <c r="A3" s="60"/>
      <c r="B3" s="60"/>
      <c r="C3" s="60"/>
      <c r="D3" s="61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</row>
    <row r="4" spans="1:38" ht="15" customHeight="1">
      <c r="A4" s="145" t="s">
        <v>38</v>
      </c>
      <c r="B4" s="145"/>
      <c r="C4" s="145"/>
      <c r="D4" s="146" t="s">
        <v>67</v>
      </c>
      <c r="E4" s="145" t="s">
        <v>68</v>
      </c>
      <c r="F4" s="145"/>
      <c r="G4" s="145" t="s">
        <v>69</v>
      </c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</row>
    <row r="5" spans="1:38" ht="14.25" customHeight="1">
      <c r="A5" s="145"/>
      <c r="B5" s="145"/>
      <c r="C5" s="145"/>
      <c r="D5" s="146"/>
      <c r="E5" s="145"/>
      <c r="F5" s="145"/>
      <c r="G5" s="145" t="s">
        <v>70</v>
      </c>
      <c r="H5" s="145" t="s">
        <v>71</v>
      </c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</row>
    <row r="6" spans="1:38" ht="65.25" customHeight="1">
      <c r="A6" s="145"/>
      <c r="B6" s="145"/>
      <c r="C6" s="145"/>
      <c r="D6" s="146"/>
      <c r="E6" s="145"/>
      <c r="F6" s="145"/>
      <c r="G6" s="145"/>
      <c r="H6" s="145" t="s">
        <v>72</v>
      </c>
      <c r="I6" s="145"/>
      <c r="J6" s="145"/>
      <c r="K6" s="145"/>
      <c r="L6" s="145"/>
      <c r="M6" s="145"/>
      <c r="N6" s="145"/>
      <c r="O6" s="145"/>
      <c r="P6" s="145" t="s">
        <v>73</v>
      </c>
      <c r="Q6" s="145"/>
      <c r="R6" s="145"/>
      <c r="S6" s="145" t="s">
        <v>74</v>
      </c>
      <c r="T6" s="145"/>
      <c r="U6" s="145"/>
      <c r="V6" s="145"/>
      <c r="W6" s="145"/>
      <c r="X6" s="145"/>
      <c r="Y6" s="145"/>
      <c r="Z6" s="145"/>
      <c r="AA6" s="145"/>
      <c r="AB6" s="145"/>
      <c r="AC6" s="145" t="s">
        <v>75</v>
      </c>
      <c r="AD6" s="145" t="s">
        <v>74</v>
      </c>
      <c r="AE6" s="145"/>
      <c r="AF6" s="145" t="s">
        <v>75</v>
      </c>
      <c r="AG6" s="145"/>
      <c r="AH6" s="145"/>
      <c r="AI6" s="145"/>
      <c r="AJ6" s="145"/>
      <c r="AK6" s="145"/>
      <c r="AL6" s="145"/>
    </row>
    <row r="7" spans="1:38" ht="39" customHeight="1">
      <c r="A7" s="145"/>
      <c r="B7" s="145"/>
      <c r="C7" s="145"/>
      <c r="D7" s="146"/>
      <c r="E7" s="145" t="s">
        <v>76</v>
      </c>
      <c r="F7" s="145" t="s">
        <v>77</v>
      </c>
      <c r="G7" s="145"/>
      <c r="H7" s="145" t="s">
        <v>95</v>
      </c>
      <c r="I7" s="145" t="s">
        <v>97</v>
      </c>
      <c r="J7" s="145" t="s">
        <v>99</v>
      </c>
      <c r="K7" s="145" t="s">
        <v>101</v>
      </c>
      <c r="L7" s="145" t="s">
        <v>103</v>
      </c>
      <c r="M7" s="145" t="s">
        <v>99</v>
      </c>
      <c r="N7" s="145" t="s">
        <v>101</v>
      </c>
      <c r="O7" s="145" t="s">
        <v>103</v>
      </c>
      <c r="P7" s="147" t="s">
        <v>242</v>
      </c>
      <c r="Q7" s="147" t="s">
        <v>243</v>
      </c>
      <c r="R7" s="147" t="s">
        <v>244</v>
      </c>
      <c r="S7" s="148" t="s">
        <v>245</v>
      </c>
      <c r="T7" s="148"/>
      <c r="U7" s="148"/>
      <c r="V7" s="148"/>
      <c r="W7" s="148"/>
      <c r="X7" s="148"/>
      <c r="Y7" s="148"/>
      <c r="Z7" s="148"/>
      <c r="AA7" s="148"/>
      <c r="AB7" s="148"/>
      <c r="AC7" s="148" t="s">
        <v>246</v>
      </c>
      <c r="AD7" s="145" t="s">
        <v>247</v>
      </c>
      <c r="AE7" s="145" t="s">
        <v>248</v>
      </c>
      <c r="AF7" s="145" t="s">
        <v>249</v>
      </c>
      <c r="AG7" s="148" t="s">
        <v>250</v>
      </c>
      <c r="AH7" s="148" t="s">
        <v>251</v>
      </c>
      <c r="AI7" s="145" t="s">
        <v>252</v>
      </c>
      <c r="AJ7" s="145" t="s">
        <v>253</v>
      </c>
      <c r="AK7" s="145" t="s">
        <v>254</v>
      </c>
      <c r="AL7" s="145" t="s">
        <v>255</v>
      </c>
    </row>
    <row r="8" spans="1:38" ht="130.5" customHeight="1">
      <c r="A8" s="145"/>
      <c r="B8" s="145"/>
      <c r="C8" s="145"/>
      <c r="D8" s="146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8"/>
      <c r="AD8" s="145"/>
      <c r="AE8" s="145"/>
      <c r="AF8" s="145"/>
      <c r="AG8" s="145"/>
      <c r="AH8" s="145"/>
      <c r="AI8" s="145"/>
      <c r="AJ8" s="145"/>
      <c r="AK8" s="145"/>
      <c r="AL8" s="145"/>
    </row>
    <row r="9" spans="1:38" s="77" customFormat="1" ht="13.5" customHeight="1">
      <c r="A9" s="147">
        <v>1</v>
      </c>
      <c r="B9" s="147"/>
      <c r="C9" s="147"/>
      <c r="D9" s="149">
        <v>2</v>
      </c>
      <c r="E9" s="147">
        <v>3</v>
      </c>
      <c r="F9" s="147"/>
      <c r="G9" s="150">
        <v>4</v>
      </c>
      <c r="H9" s="150">
        <v>5</v>
      </c>
      <c r="I9" s="150">
        <v>6</v>
      </c>
      <c r="J9" s="150">
        <v>7</v>
      </c>
      <c r="K9" s="150">
        <v>8</v>
      </c>
      <c r="L9" s="150">
        <v>9</v>
      </c>
      <c r="M9" s="150">
        <v>7</v>
      </c>
      <c r="N9" s="150">
        <v>8</v>
      </c>
      <c r="O9" s="150">
        <v>9</v>
      </c>
      <c r="P9" s="150">
        <v>10</v>
      </c>
      <c r="Q9" s="150">
        <v>11</v>
      </c>
      <c r="R9" s="150">
        <v>12</v>
      </c>
      <c r="S9" s="150">
        <v>10</v>
      </c>
      <c r="T9" s="150"/>
      <c r="U9" s="150"/>
      <c r="V9" s="150"/>
      <c r="W9" s="150"/>
      <c r="X9" s="150"/>
      <c r="Y9" s="150"/>
      <c r="Z9" s="150"/>
      <c r="AA9" s="150"/>
      <c r="AB9" s="150"/>
      <c r="AC9" s="150">
        <v>11</v>
      </c>
      <c r="AD9" s="150">
        <v>13</v>
      </c>
      <c r="AE9" s="150">
        <v>14</v>
      </c>
      <c r="AF9" s="150">
        <v>15</v>
      </c>
      <c r="AG9" s="150">
        <v>13</v>
      </c>
      <c r="AH9" s="150">
        <v>14</v>
      </c>
      <c r="AI9" s="150">
        <v>15</v>
      </c>
      <c r="AJ9" s="150">
        <v>16</v>
      </c>
      <c r="AK9" s="150">
        <v>16</v>
      </c>
      <c r="AL9" s="150">
        <v>17</v>
      </c>
    </row>
    <row r="10" spans="1:38" ht="16.5" customHeight="1">
      <c r="A10" s="151" t="s">
        <v>125</v>
      </c>
      <c r="B10" s="151"/>
      <c r="C10" s="151"/>
      <c r="D10" s="152" t="s">
        <v>80</v>
      </c>
      <c r="E10" s="153" t="s">
        <v>42</v>
      </c>
      <c r="F10" s="153"/>
      <c r="G10" s="154">
        <f>SUM(H10:AL10)</f>
        <v>6497554.2299999995</v>
      </c>
      <c r="H10" s="155">
        <f>H12+H69</f>
        <v>530182.58</v>
      </c>
      <c r="I10" s="155">
        <f>I12+I69</f>
        <v>4491631.01</v>
      </c>
      <c r="J10" s="155"/>
      <c r="K10" s="155"/>
      <c r="L10" s="155"/>
      <c r="M10" s="155">
        <f>M12+M69</f>
        <v>0</v>
      </c>
      <c r="N10" s="155">
        <f>N12+N69</f>
        <v>0</v>
      </c>
      <c r="O10" s="155">
        <f>O12+O69</f>
        <v>0</v>
      </c>
      <c r="P10" s="155">
        <f>P12+P69</f>
        <v>973500</v>
      </c>
      <c r="Q10" s="156"/>
      <c r="R10" s="156"/>
      <c r="S10" s="156">
        <f>S12+S69</f>
        <v>0</v>
      </c>
      <c r="T10" s="156"/>
      <c r="U10" s="156"/>
      <c r="V10" s="156"/>
      <c r="W10" s="156"/>
      <c r="X10" s="156"/>
      <c r="Y10" s="156"/>
      <c r="Z10" s="156"/>
      <c r="AA10" s="156"/>
      <c r="AB10" s="156"/>
      <c r="AC10" s="156">
        <f>AC12+AC69</f>
        <v>0</v>
      </c>
      <c r="AD10" s="156"/>
      <c r="AE10" s="156"/>
      <c r="AF10" s="156">
        <f>AF12+AF69</f>
        <v>502240.64</v>
      </c>
      <c r="AG10" s="156">
        <f>AG12+AG69</f>
        <v>0</v>
      </c>
      <c r="AH10" s="156">
        <f>AH12+AH69</f>
        <v>0</v>
      </c>
      <c r="AI10" s="156">
        <f>AI12+AI69</f>
        <v>0</v>
      </c>
      <c r="AJ10" s="156">
        <f>AJ12+AJ69</f>
        <v>0</v>
      </c>
      <c r="AK10" s="156"/>
      <c r="AL10" s="156"/>
    </row>
    <row r="11" spans="1:38" s="77" customFormat="1" ht="14.25" customHeight="1">
      <c r="A11" s="157" t="s">
        <v>71</v>
      </c>
      <c r="B11" s="157"/>
      <c r="C11" s="157"/>
      <c r="D11" s="152" t="s">
        <v>42</v>
      </c>
      <c r="E11" s="153" t="s">
        <v>42</v>
      </c>
      <c r="F11" s="153"/>
      <c r="G11" s="158" t="s">
        <v>42</v>
      </c>
      <c r="H11" s="158" t="s">
        <v>42</v>
      </c>
      <c r="I11" s="158" t="s">
        <v>42</v>
      </c>
      <c r="J11" s="158" t="s">
        <v>42</v>
      </c>
      <c r="K11" s="158" t="s">
        <v>42</v>
      </c>
      <c r="L11" s="158" t="s">
        <v>42</v>
      </c>
      <c r="M11" s="158" t="s">
        <v>42</v>
      </c>
      <c r="N11" s="158" t="s">
        <v>42</v>
      </c>
      <c r="O11" s="158" t="s">
        <v>42</v>
      </c>
      <c r="P11" s="158" t="s">
        <v>42</v>
      </c>
      <c r="Q11" s="159" t="s">
        <v>42</v>
      </c>
      <c r="R11" s="159" t="s">
        <v>42</v>
      </c>
      <c r="S11" s="159" t="s">
        <v>42</v>
      </c>
      <c r="T11" s="159" t="s">
        <v>42</v>
      </c>
      <c r="U11" s="159" t="s">
        <v>42</v>
      </c>
      <c r="V11" s="159" t="s">
        <v>42</v>
      </c>
      <c r="W11" s="159" t="s">
        <v>42</v>
      </c>
      <c r="X11" s="159" t="s">
        <v>42</v>
      </c>
      <c r="Y11" s="159" t="s">
        <v>42</v>
      </c>
      <c r="Z11" s="159" t="s">
        <v>42</v>
      </c>
      <c r="AA11" s="159" t="s">
        <v>42</v>
      </c>
      <c r="AB11" s="159" t="s">
        <v>42</v>
      </c>
      <c r="AC11" s="159" t="s">
        <v>42</v>
      </c>
      <c r="AD11" s="159" t="s">
        <v>42</v>
      </c>
      <c r="AE11" s="159" t="s">
        <v>42</v>
      </c>
      <c r="AF11" s="159" t="s">
        <v>42</v>
      </c>
      <c r="AG11" s="159"/>
      <c r="AH11" s="159"/>
      <c r="AI11" s="159" t="s">
        <v>42</v>
      </c>
      <c r="AJ11" s="159" t="s">
        <v>42</v>
      </c>
      <c r="AK11" s="159" t="s">
        <v>42</v>
      </c>
      <c r="AL11" s="159" t="s">
        <v>42</v>
      </c>
    </row>
    <row r="12" spans="1:38" ht="15" customHeight="1">
      <c r="A12" s="151" t="s">
        <v>256</v>
      </c>
      <c r="B12" s="151"/>
      <c r="C12" s="151"/>
      <c r="D12" s="160" t="s">
        <v>86</v>
      </c>
      <c r="E12" s="161"/>
      <c r="F12" s="161"/>
      <c r="G12" s="162">
        <f>SUM(H12:AL12)</f>
        <v>577847.85</v>
      </c>
      <c r="H12" s="162">
        <f>H13+H25+H26+H31+H34</f>
        <v>189282.58</v>
      </c>
      <c r="I12" s="162">
        <f>I13+I25+I26+I31+I34</f>
        <v>166324.63</v>
      </c>
      <c r="J12" s="162"/>
      <c r="K12" s="162"/>
      <c r="L12" s="162"/>
      <c r="M12" s="162">
        <f>M13+M25+M26+M31+M34</f>
        <v>0</v>
      </c>
      <c r="N12" s="162">
        <f>N13+N25+N26+N31+N34</f>
        <v>0</v>
      </c>
      <c r="O12" s="162">
        <f>O13+O25+O26+O31+O34</f>
        <v>0</v>
      </c>
      <c r="P12" s="162">
        <f>P13+P25+P26+P31+P34</f>
        <v>0</v>
      </c>
      <c r="Q12" s="162"/>
      <c r="R12" s="162"/>
      <c r="S12" s="162">
        <f>S13+S25+S26+S31+S34</f>
        <v>0</v>
      </c>
      <c r="T12" s="162"/>
      <c r="U12" s="162"/>
      <c r="V12" s="162"/>
      <c r="W12" s="162"/>
      <c r="X12" s="162"/>
      <c r="Y12" s="162"/>
      <c r="Z12" s="162"/>
      <c r="AA12" s="162"/>
      <c r="AB12" s="162"/>
      <c r="AC12" s="162">
        <f>AC13+AC25+AC26+AC31+AC34</f>
        <v>0</v>
      </c>
      <c r="AD12" s="162"/>
      <c r="AE12" s="162"/>
      <c r="AF12" s="162">
        <f>AF13+AF25+AF26+AF31+AF34</f>
        <v>222240.64</v>
      </c>
      <c r="AG12" s="162">
        <f>AG13+AG25+AG26+AG31+AG34</f>
        <v>0</v>
      </c>
      <c r="AH12" s="162">
        <f>AH13+AH25+AH26+AH31+AH34</f>
        <v>0</v>
      </c>
      <c r="AI12" s="162">
        <f>AI13+AI25+AI26+AI31+AI34</f>
        <v>0</v>
      </c>
      <c r="AJ12" s="162">
        <f>AJ13+AJ25+AJ26+AJ31+AJ34</f>
        <v>0</v>
      </c>
      <c r="AK12" s="162"/>
      <c r="AL12" s="162"/>
    </row>
    <row r="13" spans="1:38" ht="16.5" customHeight="1">
      <c r="A13" s="163" t="s">
        <v>127</v>
      </c>
      <c r="B13" s="163"/>
      <c r="C13" s="163"/>
      <c r="D13" s="164" t="s">
        <v>88</v>
      </c>
      <c r="E13" s="153">
        <v>110</v>
      </c>
      <c r="F13" s="153"/>
      <c r="G13" s="159">
        <f>SUM(H13:AL13)</f>
        <v>158580.51</v>
      </c>
      <c r="H13" s="165">
        <f>H15+H19</f>
        <v>3277.74</v>
      </c>
      <c r="I13" s="165">
        <f>I15+I19</f>
        <v>89008.93000000001</v>
      </c>
      <c r="J13" s="165"/>
      <c r="K13" s="165"/>
      <c r="L13" s="165"/>
      <c r="M13" s="165">
        <f>M15+M19</f>
        <v>0</v>
      </c>
      <c r="N13" s="165">
        <f>N15+N19</f>
        <v>0</v>
      </c>
      <c r="O13" s="165">
        <f>O15+O19</f>
        <v>0</v>
      </c>
      <c r="P13" s="165">
        <f>P15+P19</f>
        <v>0</v>
      </c>
      <c r="Q13" s="165"/>
      <c r="R13" s="165"/>
      <c r="S13" s="165">
        <f>S15+S19</f>
        <v>0</v>
      </c>
      <c r="T13" s="165"/>
      <c r="U13" s="165"/>
      <c r="V13" s="165"/>
      <c r="W13" s="165"/>
      <c r="X13" s="165"/>
      <c r="Y13" s="165"/>
      <c r="Z13" s="165"/>
      <c r="AA13" s="165"/>
      <c r="AB13" s="165"/>
      <c r="AC13" s="165">
        <f>AC15+AC19</f>
        <v>0</v>
      </c>
      <c r="AD13" s="165"/>
      <c r="AE13" s="165"/>
      <c r="AF13" s="165">
        <f>AF15+AF19</f>
        <v>66293.84</v>
      </c>
      <c r="AG13" s="165">
        <f>AG15+AG19</f>
        <v>0</v>
      </c>
      <c r="AH13" s="165">
        <f>AH15+AH19</f>
        <v>0</v>
      </c>
      <c r="AI13" s="165">
        <f>AI15+AI19</f>
        <v>0</v>
      </c>
      <c r="AJ13" s="165">
        <f>AJ15+AJ19</f>
        <v>0</v>
      </c>
      <c r="AK13" s="165"/>
      <c r="AL13" s="165"/>
    </row>
    <row r="14" spans="1:38" ht="14.25" customHeight="1">
      <c r="A14" s="157"/>
      <c r="B14" s="157" t="s">
        <v>41</v>
      </c>
      <c r="C14" s="157"/>
      <c r="D14" s="152" t="s">
        <v>42</v>
      </c>
      <c r="E14" s="153" t="s">
        <v>42</v>
      </c>
      <c r="F14" s="153"/>
      <c r="G14" s="159" t="s">
        <v>42</v>
      </c>
      <c r="H14" s="159" t="s">
        <v>42</v>
      </c>
      <c r="I14" s="159" t="s">
        <v>42</v>
      </c>
      <c r="J14" s="159" t="s">
        <v>42</v>
      </c>
      <c r="K14" s="159" t="s">
        <v>42</v>
      </c>
      <c r="L14" s="159" t="s">
        <v>42</v>
      </c>
      <c r="M14" s="159" t="s">
        <v>42</v>
      </c>
      <c r="N14" s="159" t="s">
        <v>42</v>
      </c>
      <c r="O14" s="159" t="s">
        <v>42</v>
      </c>
      <c r="P14" s="159" t="s">
        <v>42</v>
      </c>
      <c r="Q14" s="159" t="s">
        <v>42</v>
      </c>
      <c r="R14" s="159" t="s">
        <v>42</v>
      </c>
      <c r="S14" s="159" t="s">
        <v>42</v>
      </c>
      <c r="T14" s="159" t="s">
        <v>42</v>
      </c>
      <c r="U14" s="159" t="s">
        <v>42</v>
      </c>
      <c r="V14" s="159" t="s">
        <v>42</v>
      </c>
      <c r="W14" s="159" t="s">
        <v>42</v>
      </c>
      <c r="X14" s="159" t="s">
        <v>42</v>
      </c>
      <c r="Y14" s="159" t="s">
        <v>42</v>
      </c>
      <c r="Z14" s="159" t="s">
        <v>42</v>
      </c>
      <c r="AA14" s="159" t="s">
        <v>42</v>
      </c>
      <c r="AB14" s="159" t="s">
        <v>42</v>
      </c>
      <c r="AC14" s="159" t="s">
        <v>42</v>
      </c>
      <c r="AD14" s="159" t="s">
        <v>42</v>
      </c>
      <c r="AE14" s="159" t="s">
        <v>42</v>
      </c>
      <c r="AF14" s="159" t="s">
        <v>42</v>
      </c>
      <c r="AG14" s="159" t="s">
        <v>42</v>
      </c>
      <c r="AH14" s="159" t="s">
        <v>42</v>
      </c>
      <c r="AI14" s="159" t="s">
        <v>42</v>
      </c>
      <c r="AJ14" s="159" t="s">
        <v>42</v>
      </c>
      <c r="AK14" s="159" t="s">
        <v>42</v>
      </c>
      <c r="AL14" s="159" t="s">
        <v>42</v>
      </c>
    </row>
    <row r="15" spans="1:38" ht="24" customHeight="1">
      <c r="A15" s="157"/>
      <c r="B15" s="157" t="s">
        <v>129</v>
      </c>
      <c r="C15" s="157"/>
      <c r="D15" s="152" t="s">
        <v>90</v>
      </c>
      <c r="E15" s="153">
        <v>110</v>
      </c>
      <c r="F15" s="153"/>
      <c r="G15" s="159">
        <f>SUM(H15:AL15)</f>
        <v>157394.77</v>
      </c>
      <c r="H15" s="165">
        <f>SUM(H17:H18)</f>
        <v>3277.74</v>
      </c>
      <c r="I15" s="165">
        <f>SUM(I17:I18)</f>
        <v>87823.19</v>
      </c>
      <c r="J15" s="165"/>
      <c r="K15" s="165"/>
      <c r="L15" s="165"/>
      <c r="M15" s="165">
        <f>SUM(M17:M18)</f>
        <v>0</v>
      </c>
      <c r="N15" s="165">
        <f>SUM(N17:N18)</f>
        <v>0</v>
      </c>
      <c r="O15" s="165">
        <f>SUM(O17:O18)</f>
        <v>0</v>
      </c>
      <c r="P15" s="165">
        <f>SUM(P17:P18)</f>
        <v>0</v>
      </c>
      <c r="Q15" s="165"/>
      <c r="R15" s="165"/>
      <c r="S15" s="165">
        <f>SUM(S17:S18)</f>
        <v>0</v>
      </c>
      <c r="T15" s="165"/>
      <c r="U15" s="165"/>
      <c r="V15" s="165"/>
      <c r="W15" s="165"/>
      <c r="X15" s="165"/>
      <c r="Y15" s="165"/>
      <c r="Z15" s="165"/>
      <c r="AA15" s="165"/>
      <c r="AB15" s="165"/>
      <c r="AC15" s="165">
        <f>SUM(AC17:AC18)</f>
        <v>0</v>
      </c>
      <c r="AD15" s="165"/>
      <c r="AE15" s="165"/>
      <c r="AF15" s="165">
        <f>SUM(AF17:AF18)</f>
        <v>66293.84</v>
      </c>
      <c r="AG15" s="165">
        <f>SUM(AG17:AG18)</f>
        <v>0</v>
      </c>
      <c r="AH15" s="165">
        <f>SUM(AH17:AH18)</f>
        <v>0</v>
      </c>
      <c r="AI15" s="165">
        <f>SUM(AI17:AI18)</f>
        <v>0</v>
      </c>
      <c r="AJ15" s="165">
        <f>SUM(AJ17:AJ18)</f>
        <v>0</v>
      </c>
      <c r="AK15" s="165"/>
      <c r="AL15" s="165"/>
    </row>
    <row r="16" spans="1:38" ht="16.5" customHeight="1">
      <c r="A16" s="157"/>
      <c r="B16" s="157"/>
      <c r="C16" s="157" t="s">
        <v>41</v>
      </c>
      <c r="D16" s="152" t="s">
        <v>42</v>
      </c>
      <c r="E16" s="153" t="s">
        <v>42</v>
      </c>
      <c r="F16" s="153"/>
      <c r="G16" s="159" t="s">
        <v>42</v>
      </c>
      <c r="H16" s="159" t="s">
        <v>42</v>
      </c>
      <c r="I16" s="159" t="s">
        <v>42</v>
      </c>
      <c r="J16" s="159" t="s">
        <v>42</v>
      </c>
      <c r="K16" s="159" t="s">
        <v>42</v>
      </c>
      <c r="L16" s="159" t="s">
        <v>42</v>
      </c>
      <c r="M16" s="159" t="s">
        <v>42</v>
      </c>
      <c r="N16" s="159" t="s">
        <v>42</v>
      </c>
      <c r="O16" s="159" t="s">
        <v>42</v>
      </c>
      <c r="P16" s="159" t="s">
        <v>42</v>
      </c>
      <c r="Q16" s="159" t="s">
        <v>42</v>
      </c>
      <c r="R16" s="159" t="s">
        <v>42</v>
      </c>
      <c r="S16" s="159" t="s">
        <v>42</v>
      </c>
      <c r="T16" s="159" t="s">
        <v>42</v>
      </c>
      <c r="U16" s="159" t="s">
        <v>42</v>
      </c>
      <c r="V16" s="159" t="s">
        <v>42</v>
      </c>
      <c r="W16" s="159" t="s">
        <v>42</v>
      </c>
      <c r="X16" s="159" t="s">
        <v>42</v>
      </c>
      <c r="Y16" s="159" t="s">
        <v>42</v>
      </c>
      <c r="Z16" s="159" t="s">
        <v>42</v>
      </c>
      <c r="AA16" s="159" t="s">
        <v>42</v>
      </c>
      <c r="AB16" s="159" t="s">
        <v>42</v>
      </c>
      <c r="AC16" s="159" t="s">
        <v>42</v>
      </c>
      <c r="AD16" s="159" t="s">
        <v>42</v>
      </c>
      <c r="AE16" s="159" t="s">
        <v>42</v>
      </c>
      <c r="AF16" s="159" t="s">
        <v>42</v>
      </c>
      <c r="AG16" s="159" t="s">
        <v>42</v>
      </c>
      <c r="AH16" s="159" t="s">
        <v>42</v>
      </c>
      <c r="AI16" s="159" t="s">
        <v>42</v>
      </c>
      <c r="AJ16" s="159" t="s">
        <v>42</v>
      </c>
      <c r="AK16" s="159" t="s">
        <v>42</v>
      </c>
      <c r="AL16" s="159" t="s">
        <v>42</v>
      </c>
    </row>
    <row r="17" spans="1:38" ht="16.5" customHeight="1">
      <c r="A17" s="157"/>
      <c r="B17" s="157"/>
      <c r="C17" s="157" t="s">
        <v>131</v>
      </c>
      <c r="D17" s="152" t="s">
        <v>257</v>
      </c>
      <c r="E17" s="153">
        <v>111</v>
      </c>
      <c r="F17" s="153">
        <v>211</v>
      </c>
      <c r="G17" s="159">
        <f>SUM(H17:AL17)</f>
        <v>100777.20000000001</v>
      </c>
      <c r="H17" s="159">
        <v>0</v>
      </c>
      <c r="I17" s="159">
        <v>58541.54</v>
      </c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>
        <v>42235.66</v>
      </c>
      <c r="AG17" s="159"/>
      <c r="AH17" s="159"/>
      <c r="AI17" s="159"/>
      <c r="AJ17" s="159"/>
      <c r="AK17" s="159"/>
      <c r="AL17" s="159"/>
    </row>
    <row r="18" spans="1:38" ht="16.5" customHeight="1">
      <c r="A18" s="157"/>
      <c r="B18" s="157"/>
      <c r="C18" s="157" t="s">
        <v>133</v>
      </c>
      <c r="D18" s="152" t="s">
        <v>258</v>
      </c>
      <c r="E18" s="153">
        <v>119</v>
      </c>
      <c r="F18" s="153">
        <v>213</v>
      </c>
      <c r="G18" s="159">
        <f>SUM(H18:AL18)</f>
        <v>56617.57</v>
      </c>
      <c r="H18" s="159">
        <v>3277.74</v>
      </c>
      <c r="I18" s="159">
        <v>29281.65</v>
      </c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>
        <v>24058.18</v>
      </c>
      <c r="AG18" s="159"/>
      <c r="AH18" s="159"/>
      <c r="AI18" s="159"/>
      <c r="AJ18" s="159"/>
      <c r="AK18" s="159"/>
      <c r="AL18" s="159"/>
    </row>
    <row r="19" spans="1:38" ht="27" customHeight="1">
      <c r="A19" s="157"/>
      <c r="B19" s="157" t="s">
        <v>135</v>
      </c>
      <c r="C19" s="157"/>
      <c r="D19" s="152" t="s">
        <v>92</v>
      </c>
      <c r="E19" s="153">
        <v>112</v>
      </c>
      <c r="F19" s="153"/>
      <c r="G19" s="159">
        <f>SUM(H19:AL19)</f>
        <v>1185.74</v>
      </c>
      <c r="H19" s="159">
        <f>H21+H22+H23+H24</f>
        <v>0</v>
      </c>
      <c r="I19" s="159">
        <f>I21+I22+I23+I24</f>
        <v>1185.74</v>
      </c>
      <c r="J19" s="159"/>
      <c r="K19" s="159"/>
      <c r="L19" s="159"/>
      <c r="M19" s="159">
        <f>M21+M22+M23+M24</f>
        <v>0</v>
      </c>
      <c r="N19" s="159">
        <f>N21+N22+N23+N24</f>
        <v>0</v>
      </c>
      <c r="O19" s="159">
        <f>O21+O22+O23+O24</f>
        <v>0</v>
      </c>
      <c r="P19" s="159">
        <f>P21+P22+P23+P24</f>
        <v>0</v>
      </c>
      <c r="Q19" s="159"/>
      <c r="R19" s="159"/>
      <c r="S19" s="159">
        <f>S21+S22+S23+S24</f>
        <v>0</v>
      </c>
      <c r="T19" s="159"/>
      <c r="U19" s="159"/>
      <c r="V19" s="159"/>
      <c r="W19" s="159"/>
      <c r="X19" s="159"/>
      <c r="Y19" s="159"/>
      <c r="Z19" s="159"/>
      <c r="AA19" s="159"/>
      <c r="AB19" s="159"/>
      <c r="AC19" s="159">
        <f>AC21+AC22+AC23+AC24</f>
        <v>0</v>
      </c>
      <c r="AD19" s="159"/>
      <c r="AE19" s="159"/>
      <c r="AF19" s="159">
        <f>AF21+AF22+AF23+AF24</f>
        <v>0</v>
      </c>
      <c r="AG19" s="159">
        <f>AG21+AG22+AG23+AG24</f>
        <v>0</v>
      </c>
      <c r="AH19" s="159">
        <f>AH21+AH22+AH23+AH24</f>
        <v>0</v>
      </c>
      <c r="AI19" s="159">
        <f>AI21+AI22+AI23+AI24</f>
        <v>0</v>
      </c>
      <c r="AJ19" s="159">
        <f>AJ21+AJ22+AJ23+AJ24</f>
        <v>0</v>
      </c>
      <c r="AK19" s="159"/>
      <c r="AL19" s="159"/>
    </row>
    <row r="20" spans="1:38" ht="16.5" customHeight="1">
      <c r="A20" s="157"/>
      <c r="B20" s="157"/>
      <c r="C20" s="157" t="s">
        <v>41</v>
      </c>
      <c r="D20" s="152" t="s">
        <v>42</v>
      </c>
      <c r="E20" s="153" t="s">
        <v>42</v>
      </c>
      <c r="F20" s="153"/>
      <c r="G20" s="159" t="s">
        <v>42</v>
      </c>
      <c r="H20" s="159" t="s">
        <v>42</v>
      </c>
      <c r="I20" s="159" t="s">
        <v>42</v>
      </c>
      <c r="J20" s="159" t="s">
        <v>42</v>
      </c>
      <c r="K20" s="159" t="s">
        <v>42</v>
      </c>
      <c r="L20" s="159" t="s">
        <v>42</v>
      </c>
      <c r="M20" s="159" t="s">
        <v>42</v>
      </c>
      <c r="N20" s="159" t="s">
        <v>42</v>
      </c>
      <c r="O20" s="159" t="s">
        <v>42</v>
      </c>
      <c r="P20" s="159" t="s">
        <v>42</v>
      </c>
      <c r="Q20" s="159" t="s">
        <v>42</v>
      </c>
      <c r="R20" s="159" t="s">
        <v>42</v>
      </c>
      <c r="S20" s="159" t="s">
        <v>42</v>
      </c>
      <c r="T20" s="159"/>
      <c r="U20" s="159"/>
      <c r="V20" s="159"/>
      <c r="W20" s="159"/>
      <c r="X20" s="159"/>
      <c r="Y20" s="159"/>
      <c r="Z20" s="159"/>
      <c r="AA20" s="159"/>
      <c r="AB20" s="159"/>
      <c r="AC20" s="159" t="s">
        <v>42</v>
      </c>
      <c r="AD20" s="159" t="s">
        <v>42</v>
      </c>
      <c r="AE20" s="159" t="s">
        <v>42</v>
      </c>
      <c r="AF20" s="159" t="s">
        <v>42</v>
      </c>
      <c r="AG20" s="159" t="s">
        <v>42</v>
      </c>
      <c r="AH20" s="159" t="s">
        <v>42</v>
      </c>
      <c r="AI20" s="159" t="s">
        <v>42</v>
      </c>
      <c r="AJ20" s="159" t="s">
        <v>42</v>
      </c>
      <c r="AK20" s="159" t="s">
        <v>42</v>
      </c>
      <c r="AL20" s="159" t="s">
        <v>42</v>
      </c>
    </row>
    <row r="21" spans="1:38" ht="13.5" customHeight="1">
      <c r="A21" s="157"/>
      <c r="B21" s="157"/>
      <c r="C21" s="157" t="s">
        <v>137</v>
      </c>
      <c r="D21" s="152" t="s">
        <v>259</v>
      </c>
      <c r="E21" s="153">
        <v>112</v>
      </c>
      <c r="F21" s="153">
        <v>212</v>
      </c>
      <c r="G21" s="159">
        <f>SUM(H21:AL21)</f>
        <v>1185.74</v>
      </c>
      <c r="H21" s="159">
        <v>0</v>
      </c>
      <c r="I21" s="159">
        <v>1185.74</v>
      </c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>
        <v>0</v>
      </c>
      <c r="AG21" s="159"/>
      <c r="AH21" s="159"/>
      <c r="AI21" s="159"/>
      <c r="AJ21" s="159"/>
      <c r="AK21" s="159"/>
      <c r="AL21" s="159"/>
    </row>
    <row r="22" spans="1:38" ht="15.75" customHeight="1">
      <c r="A22" s="157"/>
      <c r="B22" s="157"/>
      <c r="C22" s="157" t="s">
        <v>139</v>
      </c>
      <c r="D22" s="152" t="s">
        <v>260</v>
      </c>
      <c r="E22" s="153">
        <v>112</v>
      </c>
      <c r="F22" s="153">
        <v>222</v>
      </c>
      <c r="G22" s="159">
        <f>SUM(H22:AL22)</f>
        <v>0</v>
      </c>
      <c r="H22" s="159">
        <v>0</v>
      </c>
      <c r="I22" s="159">
        <v>0</v>
      </c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>
        <v>0</v>
      </c>
      <c r="AG22" s="159"/>
      <c r="AH22" s="159"/>
      <c r="AI22" s="159"/>
      <c r="AJ22" s="159"/>
      <c r="AK22" s="159"/>
      <c r="AL22" s="159"/>
    </row>
    <row r="23" spans="1:38" ht="15.75" customHeight="1">
      <c r="A23" s="157"/>
      <c r="B23" s="157"/>
      <c r="C23" s="157" t="s">
        <v>141</v>
      </c>
      <c r="D23" s="152" t="s">
        <v>261</v>
      </c>
      <c r="E23" s="153">
        <v>112</v>
      </c>
      <c r="F23" s="153">
        <v>262</v>
      </c>
      <c r="G23" s="159">
        <f>SUM(H23:AL23)</f>
        <v>0</v>
      </c>
      <c r="H23" s="159">
        <v>0</v>
      </c>
      <c r="I23" s="159">
        <v>0</v>
      </c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>
        <v>0</v>
      </c>
      <c r="AG23" s="159"/>
      <c r="AH23" s="159"/>
      <c r="AI23" s="159"/>
      <c r="AJ23" s="159"/>
      <c r="AK23" s="159"/>
      <c r="AL23" s="159"/>
    </row>
    <row r="24" spans="1:38" ht="13.5" customHeight="1">
      <c r="A24" s="157"/>
      <c r="B24" s="157"/>
      <c r="C24" s="157" t="s">
        <v>143</v>
      </c>
      <c r="D24" s="152" t="s">
        <v>262</v>
      </c>
      <c r="E24" s="153">
        <v>112</v>
      </c>
      <c r="F24" s="153">
        <v>290</v>
      </c>
      <c r="G24" s="159">
        <f>SUM(H24:AL24)</f>
        <v>0</v>
      </c>
      <c r="H24" s="159">
        <v>0</v>
      </c>
      <c r="I24" s="159">
        <v>0</v>
      </c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>
        <v>0</v>
      </c>
      <c r="AG24" s="159"/>
      <c r="AH24" s="159"/>
      <c r="AI24" s="159"/>
      <c r="AJ24" s="159"/>
      <c r="AK24" s="159"/>
      <c r="AL24" s="159"/>
    </row>
    <row r="25" spans="1:38" ht="15.75" customHeight="1">
      <c r="A25" s="157" t="s">
        <v>263</v>
      </c>
      <c r="B25" s="157"/>
      <c r="C25" s="157"/>
      <c r="D25" s="152" t="s">
        <v>94</v>
      </c>
      <c r="E25" s="153">
        <v>321</v>
      </c>
      <c r="F25" s="153">
        <v>262</v>
      </c>
      <c r="G25" s="159">
        <f>SUM(H25:AL25)</f>
        <v>0</v>
      </c>
      <c r="H25" s="159">
        <v>0</v>
      </c>
      <c r="I25" s="159">
        <v>0</v>
      </c>
      <c r="J25" s="159"/>
      <c r="K25" s="159"/>
      <c r="L25" s="159"/>
      <c r="M25" s="159"/>
      <c r="N25" s="159"/>
      <c r="O25" s="159"/>
      <c r="P25" s="159">
        <v>0</v>
      </c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>
        <v>0</v>
      </c>
      <c r="AG25" s="159"/>
      <c r="AH25" s="159"/>
      <c r="AI25" s="159"/>
      <c r="AJ25" s="159"/>
      <c r="AK25" s="159"/>
      <c r="AL25" s="159"/>
    </row>
    <row r="26" spans="1:38" ht="14.25" customHeight="1">
      <c r="A26" s="157" t="s">
        <v>147</v>
      </c>
      <c r="B26" s="157"/>
      <c r="C26" s="157"/>
      <c r="D26" s="152" t="s">
        <v>108</v>
      </c>
      <c r="E26" s="153">
        <v>850</v>
      </c>
      <c r="F26" s="153"/>
      <c r="G26" s="159">
        <f>SUM(H26:AL26)</f>
        <v>9394.93</v>
      </c>
      <c r="H26" s="159">
        <f>SUM(H28:H30)</f>
        <v>6384.76</v>
      </c>
      <c r="I26" s="159">
        <f>SUM(I28:I30)</f>
        <v>99.45</v>
      </c>
      <c r="J26" s="159"/>
      <c r="K26" s="159"/>
      <c r="L26" s="159"/>
      <c r="M26" s="159">
        <f>SUM(M28:M30)</f>
        <v>0</v>
      </c>
      <c r="N26" s="159">
        <f>SUM(N28:N30)</f>
        <v>0</v>
      </c>
      <c r="O26" s="159">
        <f>SUM(O28:O30)</f>
        <v>0</v>
      </c>
      <c r="P26" s="159">
        <v>0</v>
      </c>
      <c r="Q26" s="159"/>
      <c r="R26" s="159"/>
      <c r="S26" s="159">
        <f>SUM(S28:S30)</f>
        <v>0</v>
      </c>
      <c r="T26" s="159"/>
      <c r="U26" s="159"/>
      <c r="V26" s="159"/>
      <c r="W26" s="159"/>
      <c r="X26" s="159"/>
      <c r="Y26" s="159"/>
      <c r="Z26" s="159"/>
      <c r="AA26" s="159"/>
      <c r="AB26" s="159"/>
      <c r="AC26" s="159">
        <f>SUM(AC28:AC30)</f>
        <v>0</v>
      </c>
      <c r="AD26" s="159"/>
      <c r="AE26" s="159"/>
      <c r="AF26" s="159">
        <f>SUM(AF28:AF30)</f>
        <v>2910.7200000000003</v>
      </c>
      <c r="AG26" s="159">
        <f>SUM(AG28:AG30)</f>
        <v>0</v>
      </c>
      <c r="AH26" s="159">
        <f>SUM(AH28:AH30)</f>
        <v>0</v>
      </c>
      <c r="AI26" s="159">
        <f>SUM(AI28:AI30)</f>
        <v>0</v>
      </c>
      <c r="AJ26" s="159">
        <f>SUM(AJ28:AJ30)</f>
        <v>0</v>
      </c>
      <c r="AK26" s="159"/>
      <c r="AL26" s="159"/>
    </row>
    <row r="27" spans="1:38" ht="15" customHeight="1">
      <c r="A27" s="157"/>
      <c r="B27" s="157" t="s">
        <v>41</v>
      </c>
      <c r="C27" s="157"/>
      <c r="D27" s="152" t="s">
        <v>42</v>
      </c>
      <c r="E27" s="153" t="s">
        <v>42</v>
      </c>
      <c r="F27" s="153"/>
      <c r="G27" s="159" t="s">
        <v>42</v>
      </c>
      <c r="H27" s="159" t="s">
        <v>42</v>
      </c>
      <c r="I27" s="159" t="s">
        <v>42</v>
      </c>
      <c r="J27" s="159" t="s">
        <v>42</v>
      </c>
      <c r="K27" s="159" t="s">
        <v>42</v>
      </c>
      <c r="L27" s="159" t="s">
        <v>42</v>
      </c>
      <c r="M27" s="159" t="s">
        <v>42</v>
      </c>
      <c r="N27" s="159" t="s">
        <v>42</v>
      </c>
      <c r="O27" s="159" t="s">
        <v>42</v>
      </c>
      <c r="P27" s="159" t="s">
        <v>42</v>
      </c>
      <c r="Q27" s="159" t="s">
        <v>42</v>
      </c>
      <c r="R27" s="159" t="s">
        <v>42</v>
      </c>
      <c r="S27" s="159" t="s">
        <v>42</v>
      </c>
      <c r="T27" s="159" t="s">
        <v>42</v>
      </c>
      <c r="U27" s="159" t="s">
        <v>42</v>
      </c>
      <c r="V27" s="159" t="s">
        <v>42</v>
      </c>
      <c r="W27" s="159" t="s">
        <v>42</v>
      </c>
      <c r="X27" s="159" t="s">
        <v>42</v>
      </c>
      <c r="Y27" s="159" t="s">
        <v>42</v>
      </c>
      <c r="Z27" s="159" t="s">
        <v>42</v>
      </c>
      <c r="AA27" s="159" t="s">
        <v>42</v>
      </c>
      <c r="AB27" s="159" t="s">
        <v>42</v>
      </c>
      <c r="AC27" s="159" t="s">
        <v>42</v>
      </c>
      <c r="AD27" s="159" t="s">
        <v>42</v>
      </c>
      <c r="AE27" s="159" t="s">
        <v>42</v>
      </c>
      <c r="AF27" s="159" t="s">
        <v>42</v>
      </c>
      <c r="AG27" s="159" t="s">
        <v>42</v>
      </c>
      <c r="AH27" s="159" t="s">
        <v>42</v>
      </c>
      <c r="AI27" s="159" t="s">
        <v>42</v>
      </c>
      <c r="AJ27" s="159" t="s">
        <v>42</v>
      </c>
      <c r="AK27" s="159" t="s">
        <v>42</v>
      </c>
      <c r="AL27" s="159" t="s">
        <v>42</v>
      </c>
    </row>
    <row r="28" spans="1:38" ht="24" customHeight="1">
      <c r="A28" s="157"/>
      <c r="B28" s="157" t="s">
        <v>149</v>
      </c>
      <c r="C28" s="157"/>
      <c r="D28" s="152" t="s">
        <v>264</v>
      </c>
      <c r="E28" s="153">
        <v>851</v>
      </c>
      <c r="F28" s="153">
        <v>290</v>
      </c>
      <c r="G28" s="159">
        <f>SUM(H28:AL28)</f>
        <v>99.45</v>
      </c>
      <c r="H28" s="159">
        <v>0</v>
      </c>
      <c r="I28" s="159">
        <v>99.45</v>
      </c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>
        <v>0</v>
      </c>
      <c r="AG28" s="159"/>
      <c r="AH28" s="159"/>
      <c r="AI28" s="159"/>
      <c r="AJ28" s="159"/>
      <c r="AK28" s="159"/>
      <c r="AL28" s="159"/>
    </row>
    <row r="29" spans="1:38" ht="17.25" customHeight="1">
      <c r="A29" s="157"/>
      <c r="B29" s="157" t="s">
        <v>151</v>
      </c>
      <c r="C29" s="157"/>
      <c r="D29" s="152" t="s">
        <v>265</v>
      </c>
      <c r="E29" s="153">
        <v>852</v>
      </c>
      <c r="F29" s="153">
        <v>290</v>
      </c>
      <c r="G29" s="159">
        <f>SUM(H29:AL29)</f>
        <v>8173.34</v>
      </c>
      <c r="H29" s="159">
        <v>6384.76</v>
      </c>
      <c r="I29" s="159">
        <v>0</v>
      </c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>
        <v>1788.58</v>
      </c>
      <c r="AG29" s="159"/>
      <c r="AH29" s="159"/>
      <c r="AI29" s="159"/>
      <c r="AJ29" s="159"/>
      <c r="AK29" s="159"/>
      <c r="AL29" s="159"/>
    </row>
    <row r="30" spans="1:38" ht="14.25" customHeight="1">
      <c r="A30" s="157"/>
      <c r="B30" s="157" t="s">
        <v>153</v>
      </c>
      <c r="C30" s="157"/>
      <c r="D30" s="152" t="s">
        <v>266</v>
      </c>
      <c r="E30" s="153">
        <v>853</v>
      </c>
      <c r="F30" s="153">
        <v>290</v>
      </c>
      <c r="G30" s="159">
        <f>SUM(H30:AL30)</f>
        <v>1122.14</v>
      </c>
      <c r="H30" s="159">
        <v>0</v>
      </c>
      <c r="I30" s="159">
        <v>0</v>
      </c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>
        <v>1122.14</v>
      </c>
      <c r="AG30" s="159"/>
      <c r="AH30" s="159"/>
      <c r="AI30" s="159"/>
      <c r="AJ30" s="159"/>
      <c r="AK30" s="159"/>
      <c r="AL30" s="159"/>
    </row>
    <row r="31" spans="1:38" ht="27" customHeight="1">
      <c r="A31" s="157" t="s">
        <v>155</v>
      </c>
      <c r="B31" s="157"/>
      <c r="C31" s="157"/>
      <c r="D31" s="152" t="s">
        <v>110</v>
      </c>
      <c r="E31" s="153">
        <v>830</v>
      </c>
      <c r="F31" s="153"/>
      <c r="G31" s="159">
        <f>SUM(H31:AL31)</f>
        <v>0</v>
      </c>
      <c r="H31" s="159">
        <f>SUM(H33)</f>
        <v>0</v>
      </c>
      <c r="I31" s="159">
        <f>SUM(I33)</f>
        <v>0</v>
      </c>
      <c r="J31" s="159"/>
      <c r="K31" s="159"/>
      <c r="L31" s="159"/>
      <c r="M31" s="159">
        <f>SUM(M33)</f>
        <v>0</v>
      </c>
      <c r="N31" s="159">
        <f>SUM(N33)</f>
        <v>0</v>
      </c>
      <c r="O31" s="159">
        <f>SUM(O33)</f>
        <v>0</v>
      </c>
      <c r="P31" s="159">
        <v>0</v>
      </c>
      <c r="Q31" s="159"/>
      <c r="R31" s="159"/>
      <c r="S31" s="159">
        <f>SUM(S33)</f>
        <v>0</v>
      </c>
      <c r="T31" s="159"/>
      <c r="U31" s="159"/>
      <c r="V31" s="159"/>
      <c r="W31" s="159"/>
      <c r="X31" s="159"/>
      <c r="Y31" s="159"/>
      <c r="Z31" s="159"/>
      <c r="AA31" s="159"/>
      <c r="AB31" s="159"/>
      <c r="AC31" s="159">
        <f>SUM(AC33)</f>
        <v>0</v>
      </c>
      <c r="AD31" s="159"/>
      <c r="AE31" s="159"/>
      <c r="AF31" s="159">
        <v>0</v>
      </c>
      <c r="AG31" s="159">
        <f>SUM(AG33)</f>
        <v>0</v>
      </c>
      <c r="AH31" s="159">
        <f>SUM(AH33)</f>
        <v>0</v>
      </c>
      <c r="AI31" s="159">
        <f>SUM(AI33)</f>
        <v>0</v>
      </c>
      <c r="AJ31" s="159">
        <f>SUM(AJ33)</f>
        <v>0</v>
      </c>
      <c r="AK31" s="159"/>
      <c r="AL31" s="159"/>
    </row>
    <row r="32" spans="1:38" ht="15.75" customHeight="1">
      <c r="A32" s="157"/>
      <c r="B32" s="157" t="s">
        <v>41</v>
      </c>
      <c r="C32" s="157"/>
      <c r="D32" s="152" t="s">
        <v>42</v>
      </c>
      <c r="E32" s="153" t="s">
        <v>42</v>
      </c>
      <c r="F32" s="153"/>
      <c r="G32" s="159" t="s">
        <v>42</v>
      </c>
      <c r="H32" s="159" t="s">
        <v>42</v>
      </c>
      <c r="I32" s="159" t="s">
        <v>42</v>
      </c>
      <c r="J32" s="159" t="s">
        <v>42</v>
      </c>
      <c r="K32" s="159" t="s">
        <v>42</v>
      </c>
      <c r="L32" s="159" t="s">
        <v>42</v>
      </c>
      <c r="M32" s="159" t="s">
        <v>42</v>
      </c>
      <c r="N32" s="159" t="s">
        <v>42</v>
      </c>
      <c r="O32" s="159" t="s">
        <v>42</v>
      </c>
      <c r="P32" s="159" t="s">
        <v>42</v>
      </c>
      <c r="Q32" s="159" t="s">
        <v>42</v>
      </c>
      <c r="R32" s="159" t="s">
        <v>42</v>
      </c>
      <c r="S32" s="159" t="s">
        <v>42</v>
      </c>
      <c r="T32" s="159" t="s">
        <v>42</v>
      </c>
      <c r="U32" s="159" t="s">
        <v>42</v>
      </c>
      <c r="V32" s="159" t="s">
        <v>42</v>
      </c>
      <c r="W32" s="159" t="s">
        <v>42</v>
      </c>
      <c r="X32" s="159" t="s">
        <v>42</v>
      </c>
      <c r="Y32" s="159" t="s">
        <v>42</v>
      </c>
      <c r="Z32" s="159" t="s">
        <v>42</v>
      </c>
      <c r="AA32" s="159" t="s">
        <v>42</v>
      </c>
      <c r="AB32" s="159" t="s">
        <v>42</v>
      </c>
      <c r="AC32" s="159" t="s">
        <v>42</v>
      </c>
      <c r="AD32" s="159" t="s">
        <v>42</v>
      </c>
      <c r="AE32" s="159" t="s">
        <v>42</v>
      </c>
      <c r="AF32" s="159" t="s">
        <v>42</v>
      </c>
      <c r="AG32" s="159" t="s">
        <v>42</v>
      </c>
      <c r="AH32" s="159" t="s">
        <v>42</v>
      </c>
      <c r="AI32" s="159" t="s">
        <v>42</v>
      </c>
      <c r="AJ32" s="159" t="s">
        <v>42</v>
      </c>
      <c r="AK32" s="159" t="s">
        <v>42</v>
      </c>
      <c r="AL32" s="159" t="s">
        <v>42</v>
      </c>
    </row>
    <row r="33" spans="1:38" ht="15.75" customHeight="1">
      <c r="A33" s="157"/>
      <c r="B33" s="157" t="s">
        <v>157</v>
      </c>
      <c r="C33" s="157"/>
      <c r="D33" s="152" t="s">
        <v>267</v>
      </c>
      <c r="E33" s="153">
        <v>831</v>
      </c>
      <c r="F33" s="153">
        <v>290</v>
      </c>
      <c r="G33" s="159">
        <f>SUM(H33:AL33)</f>
        <v>0</v>
      </c>
      <c r="H33" s="159">
        <v>0</v>
      </c>
      <c r="I33" s="159">
        <v>0</v>
      </c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>
        <v>0</v>
      </c>
      <c r="AG33" s="159"/>
      <c r="AH33" s="159"/>
      <c r="AI33" s="159"/>
      <c r="AJ33" s="159"/>
      <c r="AK33" s="159"/>
      <c r="AL33" s="159"/>
    </row>
    <row r="34" spans="1:38" ht="16.5" customHeight="1">
      <c r="A34" s="157" t="s">
        <v>268</v>
      </c>
      <c r="B34" s="157"/>
      <c r="C34" s="157"/>
      <c r="D34" s="152" t="s">
        <v>112</v>
      </c>
      <c r="E34" s="153" t="s">
        <v>42</v>
      </c>
      <c r="F34" s="153"/>
      <c r="G34" s="159">
        <f>SUM(H34:AL34)</f>
        <v>409872.41000000003</v>
      </c>
      <c r="H34" s="159">
        <f>H36+H45+H56+H61</f>
        <v>179620.08</v>
      </c>
      <c r="I34" s="159">
        <f>I36+I45+I56+I61</f>
        <v>77216.25</v>
      </c>
      <c r="J34" s="159"/>
      <c r="K34" s="159"/>
      <c r="L34" s="159"/>
      <c r="M34" s="159">
        <f>M36+M45+M56+M61</f>
        <v>0</v>
      </c>
      <c r="N34" s="159">
        <f>N36+N45+N56+N61</f>
        <v>0</v>
      </c>
      <c r="O34" s="159">
        <f>O36+O45+O56+O61</f>
        <v>0</v>
      </c>
      <c r="P34" s="159">
        <v>0</v>
      </c>
      <c r="Q34" s="159"/>
      <c r="R34" s="159"/>
      <c r="S34" s="159">
        <f>S36+S45+S56+S61</f>
        <v>0</v>
      </c>
      <c r="T34" s="159"/>
      <c r="U34" s="159"/>
      <c r="V34" s="159"/>
      <c r="W34" s="159"/>
      <c r="X34" s="159"/>
      <c r="Y34" s="159"/>
      <c r="Z34" s="159"/>
      <c r="AA34" s="159"/>
      <c r="AB34" s="159"/>
      <c r="AC34" s="159">
        <f>AC36+AC45+AC56+AC61</f>
        <v>0</v>
      </c>
      <c r="AD34" s="159"/>
      <c r="AE34" s="159"/>
      <c r="AF34" s="159">
        <f>AF36+AF45+AF56+AF61</f>
        <v>153036.08000000002</v>
      </c>
      <c r="AG34" s="159">
        <f>AG36+AG45+AG56+AG61</f>
        <v>0</v>
      </c>
      <c r="AH34" s="159">
        <f>AH36+AH45+AH56+AH61</f>
        <v>0</v>
      </c>
      <c r="AI34" s="159">
        <f>AI36+AI45+AI56+AI61</f>
        <v>0</v>
      </c>
      <c r="AJ34" s="159">
        <f>AJ36+AJ45+AJ56+AJ61</f>
        <v>0</v>
      </c>
      <c r="AK34" s="159"/>
      <c r="AL34" s="159"/>
    </row>
    <row r="35" spans="1:38" ht="15" customHeight="1">
      <c r="A35" s="157"/>
      <c r="B35" s="157" t="s">
        <v>41</v>
      </c>
      <c r="C35" s="157"/>
      <c r="D35" s="152" t="s">
        <v>42</v>
      </c>
      <c r="E35" s="153" t="s">
        <v>42</v>
      </c>
      <c r="F35" s="153"/>
      <c r="G35" s="159" t="s">
        <v>42</v>
      </c>
      <c r="H35" s="159" t="s">
        <v>42</v>
      </c>
      <c r="I35" s="159" t="s">
        <v>42</v>
      </c>
      <c r="J35" s="159" t="s">
        <v>42</v>
      </c>
      <c r="K35" s="159" t="s">
        <v>42</v>
      </c>
      <c r="L35" s="159" t="s">
        <v>42</v>
      </c>
      <c r="M35" s="159" t="s">
        <v>42</v>
      </c>
      <c r="N35" s="159" t="s">
        <v>42</v>
      </c>
      <c r="O35" s="159" t="s">
        <v>42</v>
      </c>
      <c r="P35" s="159" t="s">
        <v>42</v>
      </c>
      <c r="Q35" s="159" t="s">
        <v>42</v>
      </c>
      <c r="R35" s="159" t="s">
        <v>42</v>
      </c>
      <c r="S35" s="159" t="s">
        <v>42</v>
      </c>
      <c r="T35" s="159" t="s">
        <v>42</v>
      </c>
      <c r="U35" s="159" t="s">
        <v>42</v>
      </c>
      <c r="V35" s="159" t="s">
        <v>42</v>
      </c>
      <c r="W35" s="159" t="s">
        <v>42</v>
      </c>
      <c r="X35" s="159" t="s">
        <v>42</v>
      </c>
      <c r="Y35" s="159" t="s">
        <v>42</v>
      </c>
      <c r="Z35" s="159" t="s">
        <v>42</v>
      </c>
      <c r="AA35" s="159" t="s">
        <v>42</v>
      </c>
      <c r="AB35" s="159" t="s">
        <v>42</v>
      </c>
      <c r="AC35" s="159" t="s">
        <v>42</v>
      </c>
      <c r="AD35" s="159" t="s">
        <v>42</v>
      </c>
      <c r="AE35" s="159" t="s">
        <v>42</v>
      </c>
      <c r="AF35" s="159" t="s">
        <v>42</v>
      </c>
      <c r="AG35" s="159" t="s">
        <v>42</v>
      </c>
      <c r="AH35" s="159" t="s">
        <v>42</v>
      </c>
      <c r="AI35" s="159" t="s">
        <v>42</v>
      </c>
      <c r="AJ35" s="159" t="s">
        <v>42</v>
      </c>
      <c r="AK35" s="159" t="s">
        <v>42</v>
      </c>
      <c r="AL35" s="159" t="s">
        <v>42</v>
      </c>
    </row>
    <row r="36" spans="1:38" ht="38.25" customHeight="1">
      <c r="A36" s="157"/>
      <c r="B36" s="157" t="s">
        <v>161</v>
      </c>
      <c r="C36" s="157"/>
      <c r="D36" s="152" t="s">
        <v>114</v>
      </c>
      <c r="E36" s="153">
        <v>243</v>
      </c>
      <c r="F36" s="153"/>
      <c r="G36" s="159">
        <f>SUM(H36:AL36)</f>
        <v>0</v>
      </c>
      <c r="H36" s="159">
        <f>SUM(H38:H44)</f>
        <v>0</v>
      </c>
      <c r="I36" s="159">
        <f>SUM(I38:I44)</f>
        <v>0</v>
      </c>
      <c r="J36" s="159"/>
      <c r="K36" s="159"/>
      <c r="L36" s="159"/>
      <c r="M36" s="159">
        <f>SUM(M38:M44)</f>
        <v>0</v>
      </c>
      <c r="N36" s="159">
        <f>SUM(N38:N44)</f>
        <v>0</v>
      </c>
      <c r="O36" s="159">
        <f>SUM(O38:O44)</f>
        <v>0</v>
      </c>
      <c r="P36" s="159">
        <v>0</v>
      </c>
      <c r="Q36" s="159"/>
      <c r="R36" s="159"/>
      <c r="S36" s="159">
        <f>SUM(S38:S44)</f>
        <v>0</v>
      </c>
      <c r="T36" s="159"/>
      <c r="U36" s="159"/>
      <c r="V36" s="159"/>
      <c r="W36" s="159"/>
      <c r="X36" s="159"/>
      <c r="Y36" s="159"/>
      <c r="Z36" s="159"/>
      <c r="AA36" s="159"/>
      <c r="AB36" s="159"/>
      <c r="AC36" s="159">
        <f>SUM(AC38:AC44)</f>
        <v>0</v>
      </c>
      <c r="AD36" s="159"/>
      <c r="AE36" s="159"/>
      <c r="AF36" s="159">
        <v>0</v>
      </c>
      <c r="AG36" s="159">
        <f>SUM(AG38:AG44)</f>
        <v>0</v>
      </c>
      <c r="AH36" s="159">
        <f>SUM(AH38:AH44)</f>
        <v>0</v>
      </c>
      <c r="AI36" s="159">
        <f>SUM(AI38:AI44)</f>
        <v>0</v>
      </c>
      <c r="AJ36" s="159">
        <f>SUM(AJ38:AJ44)</f>
        <v>0</v>
      </c>
      <c r="AK36" s="159"/>
      <c r="AL36" s="159"/>
    </row>
    <row r="37" spans="1:38" ht="16.5" customHeight="1">
      <c r="A37" s="157"/>
      <c r="B37" s="157"/>
      <c r="C37" s="157" t="s">
        <v>41</v>
      </c>
      <c r="D37" s="152" t="s">
        <v>42</v>
      </c>
      <c r="E37" s="153" t="s">
        <v>42</v>
      </c>
      <c r="F37" s="153"/>
      <c r="G37" s="159" t="s">
        <v>42</v>
      </c>
      <c r="H37" s="159" t="s">
        <v>42</v>
      </c>
      <c r="I37" s="159" t="s">
        <v>42</v>
      </c>
      <c r="J37" s="159" t="s">
        <v>42</v>
      </c>
      <c r="K37" s="159" t="s">
        <v>42</v>
      </c>
      <c r="L37" s="159" t="s">
        <v>42</v>
      </c>
      <c r="M37" s="159" t="s">
        <v>42</v>
      </c>
      <c r="N37" s="159" t="s">
        <v>42</v>
      </c>
      <c r="O37" s="159" t="s">
        <v>42</v>
      </c>
      <c r="P37" s="159" t="s">
        <v>42</v>
      </c>
      <c r="Q37" s="159" t="s">
        <v>42</v>
      </c>
      <c r="R37" s="159" t="s">
        <v>42</v>
      </c>
      <c r="S37" s="159" t="s">
        <v>42</v>
      </c>
      <c r="T37" s="159" t="s">
        <v>42</v>
      </c>
      <c r="U37" s="159" t="s">
        <v>42</v>
      </c>
      <c r="V37" s="159" t="s">
        <v>42</v>
      </c>
      <c r="W37" s="159" t="s">
        <v>42</v>
      </c>
      <c r="X37" s="159" t="s">
        <v>42</v>
      </c>
      <c r="Y37" s="159" t="s">
        <v>42</v>
      </c>
      <c r="Z37" s="159" t="s">
        <v>42</v>
      </c>
      <c r="AA37" s="159" t="s">
        <v>42</v>
      </c>
      <c r="AB37" s="159" t="s">
        <v>42</v>
      </c>
      <c r="AC37" s="159" t="s">
        <v>42</v>
      </c>
      <c r="AD37" s="159" t="s">
        <v>42</v>
      </c>
      <c r="AE37" s="159" t="s">
        <v>42</v>
      </c>
      <c r="AF37" s="159" t="s">
        <v>42</v>
      </c>
      <c r="AG37" s="159" t="s">
        <v>42</v>
      </c>
      <c r="AH37" s="159" t="s">
        <v>42</v>
      </c>
      <c r="AI37" s="159" t="s">
        <v>42</v>
      </c>
      <c r="AJ37" s="159" t="s">
        <v>42</v>
      </c>
      <c r="AK37" s="159" t="s">
        <v>42</v>
      </c>
      <c r="AL37" s="159" t="s">
        <v>42</v>
      </c>
    </row>
    <row r="38" spans="1:38" ht="15" customHeight="1">
      <c r="A38" s="157"/>
      <c r="B38" s="157"/>
      <c r="C38" s="157" t="s">
        <v>139</v>
      </c>
      <c r="D38" s="152" t="s">
        <v>269</v>
      </c>
      <c r="E38" s="153">
        <v>243</v>
      </c>
      <c r="F38" s="153">
        <v>222</v>
      </c>
      <c r="G38" s="159">
        <f>SUM(H38:AL38)</f>
        <v>0</v>
      </c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>
        <v>0</v>
      </c>
      <c r="AG38" s="159"/>
      <c r="AH38" s="159"/>
      <c r="AI38" s="159"/>
      <c r="AJ38" s="159"/>
      <c r="AK38" s="159"/>
      <c r="AL38" s="159"/>
    </row>
    <row r="39" spans="1:38" ht="15" customHeight="1">
      <c r="A39" s="157"/>
      <c r="B39" s="157"/>
      <c r="C39" s="157" t="s">
        <v>164</v>
      </c>
      <c r="D39" s="152" t="s">
        <v>270</v>
      </c>
      <c r="E39" s="153">
        <v>243</v>
      </c>
      <c r="F39" s="153">
        <v>224</v>
      </c>
      <c r="G39" s="159">
        <f>SUM(H39:AL39)</f>
        <v>0</v>
      </c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</row>
    <row r="40" spans="1:38" ht="15.75" customHeight="1">
      <c r="A40" s="157"/>
      <c r="B40" s="157"/>
      <c r="C40" t="s">
        <v>166</v>
      </c>
      <c r="D40" s="152" t="s">
        <v>271</v>
      </c>
      <c r="E40" s="153">
        <v>243</v>
      </c>
      <c r="F40" s="153">
        <v>225</v>
      </c>
      <c r="G40" s="159">
        <f>SUM(H40:AL40)</f>
        <v>0</v>
      </c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</row>
    <row r="41" spans="1:38" ht="16.5" customHeight="1">
      <c r="A41" s="157"/>
      <c r="B41" s="157"/>
      <c r="C41" s="157" t="s">
        <v>168</v>
      </c>
      <c r="D41" s="152" t="s">
        <v>272</v>
      </c>
      <c r="E41" s="153">
        <v>243</v>
      </c>
      <c r="F41" s="153">
        <v>226</v>
      </c>
      <c r="G41" s="159">
        <f>SUM(H41:AL41)</f>
        <v>0</v>
      </c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</row>
    <row r="42" spans="1:38" ht="16.5" customHeight="1">
      <c r="A42" s="157"/>
      <c r="B42" s="157"/>
      <c r="C42" s="157" t="s">
        <v>143</v>
      </c>
      <c r="D42" s="152" t="s">
        <v>273</v>
      </c>
      <c r="E42" s="153">
        <v>243</v>
      </c>
      <c r="F42" s="153">
        <v>290</v>
      </c>
      <c r="G42" s="159">
        <f>SUM(H42:AL42)</f>
        <v>0</v>
      </c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</row>
    <row r="43" spans="1:38" ht="17.25" customHeight="1">
      <c r="A43" s="157"/>
      <c r="B43" s="157"/>
      <c r="C43" s="157" t="s">
        <v>171</v>
      </c>
      <c r="D43" s="152" t="s">
        <v>274</v>
      </c>
      <c r="E43" s="153">
        <v>243</v>
      </c>
      <c r="F43" s="153">
        <v>310</v>
      </c>
      <c r="G43" s="159">
        <f>SUM(H43:AL43)</f>
        <v>0</v>
      </c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</row>
    <row r="44" spans="1:38" ht="16.5" customHeight="1">
      <c r="A44" s="157"/>
      <c r="B44" s="157"/>
      <c r="C44" s="157" t="s">
        <v>173</v>
      </c>
      <c r="D44" s="152" t="s">
        <v>275</v>
      </c>
      <c r="E44" s="153">
        <v>243</v>
      </c>
      <c r="F44" s="153">
        <v>340</v>
      </c>
      <c r="G44" s="159">
        <f>SUM(H44:AL44)</f>
        <v>0</v>
      </c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</row>
    <row r="45" spans="1:38" ht="26.25" customHeight="1">
      <c r="A45" s="157"/>
      <c r="B45" s="157" t="s">
        <v>175</v>
      </c>
      <c r="C45" s="157"/>
      <c r="D45" s="152" t="s">
        <v>276</v>
      </c>
      <c r="E45" s="153">
        <v>244</v>
      </c>
      <c r="F45" s="153"/>
      <c r="G45" s="159">
        <f>SUM(H45:AL45)</f>
        <v>409872.41000000003</v>
      </c>
      <c r="H45" s="159">
        <f>SUM(H47:H55)</f>
        <v>179620.08</v>
      </c>
      <c r="I45" s="159">
        <f>SUM(I47:I55)</f>
        <v>77216.25</v>
      </c>
      <c r="J45" s="159"/>
      <c r="K45" s="159"/>
      <c r="L45" s="159"/>
      <c r="M45" s="159">
        <f>SUM(M47:M55)</f>
        <v>0</v>
      </c>
      <c r="N45" s="159">
        <f>SUM(N47:N55)</f>
        <v>0</v>
      </c>
      <c r="O45" s="159">
        <f>SUM(O47:O55)</f>
        <v>0</v>
      </c>
      <c r="P45" s="159">
        <v>0</v>
      </c>
      <c r="Q45" s="159"/>
      <c r="R45" s="159">
        <f>SUM(R47:R55)</f>
        <v>0</v>
      </c>
      <c r="S45" s="159">
        <f>SUM(S47:S55)</f>
        <v>0</v>
      </c>
      <c r="T45" s="159"/>
      <c r="U45" s="159"/>
      <c r="V45" s="159"/>
      <c r="W45" s="159"/>
      <c r="X45" s="159"/>
      <c r="Y45" s="159"/>
      <c r="Z45" s="159"/>
      <c r="AA45" s="159"/>
      <c r="AB45" s="159"/>
      <c r="AC45" s="159">
        <f>SUM(AC47:AC55)</f>
        <v>0</v>
      </c>
      <c r="AD45" s="159"/>
      <c r="AE45" s="159"/>
      <c r="AF45" s="159">
        <f>SUM(AF47:AF55)</f>
        <v>153036.08000000002</v>
      </c>
      <c r="AG45" s="159">
        <f>SUM(AG47:AG55)</f>
        <v>0</v>
      </c>
      <c r="AH45" s="159">
        <f>SUM(AH47:AH55)</f>
        <v>0</v>
      </c>
      <c r="AI45" s="159">
        <f>SUM(AI47:AI55)</f>
        <v>0</v>
      </c>
      <c r="AJ45" s="159">
        <f>SUM(AJ47:AJ55)</f>
        <v>0</v>
      </c>
      <c r="AK45" s="159"/>
      <c r="AL45" s="159"/>
    </row>
    <row r="46" spans="1:38" ht="15.75" customHeight="1">
      <c r="A46" s="157"/>
      <c r="B46" s="157"/>
      <c r="C46" s="157" t="s">
        <v>41</v>
      </c>
      <c r="D46" s="152" t="s">
        <v>42</v>
      </c>
      <c r="E46" s="153" t="s">
        <v>42</v>
      </c>
      <c r="F46" s="153"/>
      <c r="G46" s="159" t="s">
        <v>42</v>
      </c>
      <c r="H46" s="159" t="s">
        <v>42</v>
      </c>
      <c r="I46" s="159" t="s">
        <v>42</v>
      </c>
      <c r="J46" s="159" t="s">
        <v>42</v>
      </c>
      <c r="K46" s="159" t="s">
        <v>42</v>
      </c>
      <c r="L46" s="159" t="s">
        <v>42</v>
      </c>
      <c r="M46" s="159" t="s">
        <v>42</v>
      </c>
      <c r="N46" s="159" t="s">
        <v>42</v>
      </c>
      <c r="O46" s="159" t="s">
        <v>42</v>
      </c>
      <c r="P46" s="159" t="s">
        <v>42</v>
      </c>
      <c r="Q46" s="159" t="s">
        <v>42</v>
      </c>
      <c r="R46" s="159" t="s">
        <v>42</v>
      </c>
      <c r="S46" s="159" t="s">
        <v>42</v>
      </c>
      <c r="T46" s="159" t="s">
        <v>42</v>
      </c>
      <c r="U46" s="159" t="s">
        <v>42</v>
      </c>
      <c r="V46" s="159" t="s">
        <v>42</v>
      </c>
      <c r="W46" s="159" t="s">
        <v>42</v>
      </c>
      <c r="X46" s="159" t="s">
        <v>42</v>
      </c>
      <c r="Y46" s="159" t="s">
        <v>42</v>
      </c>
      <c r="Z46" s="159" t="s">
        <v>42</v>
      </c>
      <c r="AA46" s="159" t="s">
        <v>42</v>
      </c>
      <c r="AB46" s="159" t="s">
        <v>42</v>
      </c>
      <c r="AC46" s="159" t="s">
        <v>42</v>
      </c>
      <c r="AD46" s="159" t="s">
        <v>42</v>
      </c>
      <c r="AE46" s="159" t="s">
        <v>42</v>
      </c>
      <c r="AF46" s="159" t="s">
        <v>42</v>
      </c>
      <c r="AG46" s="159" t="s">
        <v>42</v>
      </c>
      <c r="AH46" s="159" t="s">
        <v>42</v>
      </c>
      <c r="AI46" s="159" t="s">
        <v>42</v>
      </c>
      <c r="AJ46" s="159" t="s">
        <v>42</v>
      </c>
      <c r="AK46" s="159" t="s">
        <v>42</v>
      </c>
      <c r="AL46" s="159" t="s">
        <v>42</v>
      </c>
    </row>
    <row r="47" spans="1:38" ht="15" customHeight="1">
      <c r="A47" s="157"/>
      <c r="B47" s="157"/>
      <c r="C47" s="157" t="s">
        <v>177</v>
      </c>
      <c r="D47" s="152" t="s">
        <v>277</v>
      </c>
      <c r="E47" s="153">
        <v>244</v>
      </c>
      <c r="F47" s="153">
        <v>221</v>
      </c>
      <c r="G47" s="159">
        <f>SUM(H47:AL47)</f>
        <v>19637.76</v>
      </c>
      <c r="H47" s="159">
        <v>5420.36</v>
      </c>
      <c r="I47" s="159">
        <v>10129.21</v>
      </c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159"/>
      <c r="AB47" s="159"/>
      <c r="AC47" s="159"/>
      <c r="AD47" s="159"/>
      <c r="AE47" s="159"/>
      <c r="AF47" s="159">
        <v>4088.19</v>
      </c>
      <c r="AG47" s="159"/>
      <c r="AH47" s="159"/>
      <c r="AI47" s="159"/>
      <c r="AJ47" s="159"/>
      <c r="AK47" s="159"/>
      <c r="AL47" s="159"/>
    </row>
    <row r="48" spans="1:38" ht="16.5" customHeight="1">
      <c r="A48" s="157"/>
      <c r="B48" s="157"/>
      <c r="C48" s="157" t="s">
        <v>139</v>
      </c>
      <c r="D48" s="152" t="s">
        <v>278</v>
      </c>
      <c r="E48" s="153">
        <v>244</v>
      </c>
      <c r="F48" s="153">
        <v>222</v>
      </c>
      <c r="G48" s="159">
        <f>SUM(H48:AL48)</f>
        <v>2827.5</v>
      </c>
      <c r="H48" s="159"/>
      <c r="I48" s="159">
        <v>0</v>
      </c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  <c r="Y48" s="159"/>
      <c r="Z48" s="159"/>
      <c r="AA48" s="159"/>
      <c r="AB48" s="159"/>
      <c r="AC48" s="159"/>
      <c r="AD48" s="159"/>
      <c r="AE48" s="159"/>
      <c r="AF48" s="159">
        <v>2827.5</v>
      </c>
      <c r="AG48" s="159"/>
      <c r="AH48" s="159"/>
      <c r="AI48" s="159"/>
      <c r="AJ48" s="159"/>
      <c r="AK48" s="159"/>
      <c r="AL48" s="159"/>
    </row>
    <row r="49" spans="1:38" ht="15.75" customHeight="1">
      <c r="A49" s="157"/>
      <c r="B49" s="157"/>
      <c r="C49" s="157" t="s">
        <v>180</v>
      </c>
      <c r="D49" s="152" t="s">
        <v>279</v>
      </c>
      <c r="E49" s="153">
        <v>244</v>
      </c>
      <c r="F49" s="153">
        <v>223</v>
      </c>
      <c r="G49" s="159">
        <f>SUM(H49:AL49)</f>
        <v>92479.43</v>
      </c>
      <c r="H49" s="159">
        <v>92479.43</v>
      </c>
      <c r="I49" s="159">
        <v>0</v>
      </c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59"/>
      <c r="Z49" s="159"/>
      <c r="AA49" s="159"/>
      <c r="AB49" s="159"/>
      <c r="AC49" s="159"/>
      <c r="AD49" s="159"/>
      <c r="AE49" s="159"/>
      <c r="AF49" s="159">
        <v>0</v>
      </c>
      <c r="AG49" s="159"/>
      <c r="AH49" s="159"/>
      <c r="AI49" s="159"/>
      <c r="AJ49" s="159"/>
      <c r="AK49" s="159"/>
      <c r="AL49" s="159"/>
    </row>
    <row r="50" spans="1:38" ht="16.5" customHeight="1">
      <c r="A50" s="157"/>
      <c r="B50" s="157"/>
      <c r="C50" s="157" t="s">
        <v>164</v>
      </c>
      <c r="D50" s="152" t="s">
        <v>280</v>
      </c>
      <c r="E50" s="153">
        <v>244</v>
      </c>
      <c r="F50" s="153">
        <v>224</v>
      </c>
      <c r="G50" s="159">
        <f>SUM(H50:AL50)</f>
        <v>25871.39</v>
      </c>
      <c r="H50" s="159"/>
      <c r="I50" s="159">
        <v>25871.39</v>
      </c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>
        <v>0</v>
      </c>
      <c r="AG50" s="159"/>
      <c r="AH50" s="159"/>
      <c r="AI50" s="159"/>
      <c r="AJ50" s="159"/>
      <c r="AK50" s="159"/>
      <c r="AL50" s="159"/>
    </row>
    <row r="51" spans="1:38" ht="15.75" customHeight="1">
      <c r="A51" s="157"/>
      <c r="B51" s="157"/>
      <c r="C51" s="157" t="s">
        <v>166</v>
      </c>
      <c r="D51" s="152" t="s">
        <v>281</v>
      </c>
      <c r="E51" s="153">
        <v>244</v>
      </c>
      <c r="F51" s="153">
        <v>225</v>
      </c>
      <c r="G51" s="159">
        <f>SUM(H51:AL51)</f>
        <v>93488.97</v>
      </c>
      <c r="H51" s="159">
        <v>56824.97</v>
      </c>
      <c r="I51" s="159">
        <v>7418.14</v>
      </c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9"/>
      <c r="AF51" s="159">
        <v>29245.86</v>
      </c>
      <c r="AG51" s="159"/>
      <c r="AH51" s="159"/>
      <c r="AI51" s="159"/>
      <c r="AJ51" s="159"/>
      <c r="AK51" s="159"/>
      <c r="AL51" s="159"/>
    </row>
    <row r="52" spans="1:38" ht="15" customHeight="1">
      <c r="A52" s="157"/>
      <c r="B52" s="157"/>
      <c r="C52" s="157" t="s">
        <v>168</v>
      </c>
      <c r="D52" s="152" t="s">
        <v>282</v>
      </c>
      <c r="E52" s="153">
        <v>244</v>
      </c>
      <c r="F52" s="153">
        <v>226</v>
      </c>
      <c r="G52" s="159">
        <f>SUM(H52:AL52)</f>
        <v>71640.04999999999</v>
      </c>
      <c r="H52" s="159">
        <v>24895.32</v>
      </c>
      <c r="I52" s="159">
        <v>1908.84</v>
      </c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159"/>
      <c r="Z52" s="159"/>
      <c r="AA52" s="159"/>
      <c r="AB52" s="159"/>
      <c r="AC52" s="159"/>
      <c r="AD52" s="159"/>
      <c r="AE52" s="159"/>
      <c r="AF52" s="159">
        <v>44835.89</v>
      </c>
      <c r="AG52" s="159"/>
      <c r="AH52" s="159"/>
      <c r="AI52" s="159"/>
      <c r="AJ52" s="159"/>
      <c r="AK52" s="159"/>
      <c r="AL52" s="159"/>
    </row>
    <row r="53" spans="1:38" ht="15" customHeight="1">
      <c r="A53" s="157"/>
      <c r="B53" s="157"/>
      <c r="C53" s="157" t="s">
        <v>143</v>
      </c>
      <c r="D53" s="152" t="s">
        <v>283</v>
      </c>
      <c r="E53" s="153">
        <v>244</v>
      </c>
      <c r="F53" s="153">
        <v>290</v>
      </c>
      <c r="G53" s="159">
        <f>SUM(H53:AL53)</f>
        <v>12175.86</v>
      </c>
      <c r="H53" s="159">
        <v>0</v>
      </c>
      <c r="I53" s="159">
        <v>0</v>
      </c>
      <c r="J53" s="159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>
        <v>12175.86</v>
      </c>
      <c r="AG53" s="159"/>
      <c r="AH53" s="159"/>
      <c r="AI53" s="159"/>
      <c r="AJ53" s="159"/>
      <c r="AK53" s="159"/>
      <c r="AL53" s="159"/>
    </row>
    <row r="54" spans="1:38" ht="15.75" customHeight="1">
      <c r="A54" s="157"/>
      <c r="B54" s="157"/>
      <c r="C54" s="157" t="s">
        <v>171</v>
      </c>
      <c r="D54" s="152" t="s">
        <v>284</v>
      </c>
      <c r="E54" s="153">
        <v>244</v>
      </c>
      <c r="F54" s="153">
        <v>310</v>
      </c>
      <c r="G54" s="159">
        <f>SUM(H54:AL54)</f>
        <v>23311.489999999998</v>
      </c>
      <c r="H54" s="159">
        <v>0</v>
      </c>
      <c r="I54" s="159">
        <v>15170.49</v>
      </c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>
        <v>8141</v>
      </c>
      <c r="AG54" s="159"/>
      <c r="AH54" s="159"/>
      <c r="AI54" s="159"/>
      <c r="AJ54" s="159"/>
      <c r="AK54" s="159"/>
      <c r="AL54" s="159"/>
    </row>
    <row r="55" spans="1:38" ht="15" customHeight="1">
      <c r="A55" s="157"/>
      <c r="B55" s="157"/>
      <c r="C55" s="157" t="s">
        <v>173</v>
      </c>
      <c r="D55" s="152" t="s">
        <v>285</v>
      </c>
      <c r="E55" s="153">
        <v>244</v>
      </c>
      <c r="F55" s="153">
        <v>340</v>
      </c>
      <c r="G55" s="159">
        <f>SUM(H55:AL55)</f>
        <v>68439.95999999999</v>
      </c>
      <c r="H55" s="159">
        <v>0</v>
      </c>
      <c r="I55" s="159">
        <v>16718.18</v>
      </c>
      <c r="J55" s="15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>
        <v>51721.78</v>
      </c>
      <c r="AG55" s="159"/>
      <c r="AH55" s="159"/>
      <c r="AI55" s="159"/>
      <c r="AJ55" s="159"/>
      <c r="AK55" s="159"/>
      <c r="AL55" s="159"/>
    </row>
    <row r="56" spans="1:38" ht="28.5" customHeight="1">
      <c r="A56" s="157"/>
      <c r="B56" s="166" t="s">
        <v>188</v>
      </c>
      <c r="C56" s="166"/>
      <c r="D56" s="152" t="s">
        <v>286</v>
      </c>
      <c r="E56" s="167">
        <v>406</v>
      </c>
      <c r="F56" s="153"/>
      <c r="G56" s="159">
        <f>SUM(H56:AL56)</f>
        <v>0</v>
      </c>
      <c r="H56" s="159">
        <f>SUM(H58:H60)</f>
        <v>0</v>
      </c>
      <c r="I56" s="159">
        <f>SUM(I58:I60)</f>
        <v>0</v>
      </c>
      <c r="J56" s="159"/>
      <c r="K56" s="159"/>
      <c r="L56" s="159"/>
      <c r="M56" s="159">
        <f>SUM(M58:M60)</f>
        <v>0</v>
      </c>
      <c r="N56" s="159">
        <f>SUM(N58:N60)</f>
        <v>0</v>
      </c>
      <c r="O56" s="159">
        <f>SUM(O58:O60)</f>
        <v>0</v>
      </c>
      <c r="P56" s="159">
        <v>0</v>
      </c>
      <c r="Q56" s="159"/>
      <c r="R56" s="159"/>
      <c r="S56" s="159">
        <f>SUM(S58:S60)</f>
        <v>0</v>
      </c>
      <c r="T56" s="159"/>
      <c r="U56" s="159"/>
      <c r="V56" s="159"/>
      <c r="W56" s="159"/>
      <c r="X56" s="159"/>
      <c r="Y56" s="159"/>
      <c r="Z56" s="159"/>
      <c r="AA56" s="159"/>
      <c r="AB56" s="159"/>
      <c r="AC56" s="159">
        <f>SUM(AC58:AC60)</f>
        <v>0</v>
      </c>
      <c r="AD56" s="159"/>
      <c r="AE56" s="159"/>
      <c r="AF56" s="159">
        <v>0</v>
      </c>
      <c r="AG56" s="159">
        <f>SUM(AG58:AG60)</f>
        <v>0</v>
      </c>
      <c r="AH56" s="159">
        <f>SUM(AH58:AH60)</f>
        <v>0</v>
      </c>
      <c r="AI56" s="159">
        <f>SUM(AI58:AI60)</f>
        <v>0</v>
      </c>
      <c r="AJ56" s="159">
        <f>SUM(AJ58:AJ60)</f>
        <v>0</v>
      </c>
      <c r="AK56" s="159"/>
      <c r="AL56" s="159"/>
    </row>
    <row r="57" spans="1:38" ht="15.75" customHeight="1">
      <c r="A57" s="157"/>
      <c r="B57" s="157"/>
      <c r="C57" s="157" t="s">
        <v>41</v>
      </c>
      <c r="D57" s="152" t="s">
        <v>42</v>
      </c>
      <c r="E57" s="167" t="s">
        <v>42</v>
      </c>
      <c r="F57" s="153"/>
      <c r="G57" s="159" t="s">
        <v>42</v>
      </c>
      <c r="H57" s="159" t="s">
        <v>42</v>
      </c>
      <c r="I57" s="159" t="s">
        <v>42</v>
      </c>
      <c r="J57" s="159" t="s">
        <v>42</v>
      </c>
      <c r="K57" s="159" t="s">
        <v>42</v>
      </c>
      <c r="L57" s="159" t="s">
        <v>42</v>
      </c>
      <c r="M57" s="159" t="s">
        <v>42</v>
      </c>
      <c r="N57" s="159" t="s">
        <v>42</v>
      </c>
      <c r="O57" s="159" t="s">
        <v>42</v>
      </c>
      <c r="P57" s="159" t="s">
        <v>42</v>
      </c>
      <c r="Q57" s="159" t="s">
        <v>42</v>
      </c>
      <c r="R57" s="159" t="s">
        <v>42</v>
      </c>
      <c r="S57" s="159" t="s">
        <v>42</v>
      </c>
      <c r="T57" s="159" t="s">
        <v>42</v>
      </c>
      <c r="U57" s="159" t="s">
        <v>42</v>
      </c>
      <c r="V57" s="159" t="s">
        <v>42</v>
      </c>
      <c r="W57" s="159" t="s">
        <v>42</v>
      </c>
      <c r="X57" s="159" t="s">
        <v>42</v>
      </c>
      <c r="Y57" s="159" t="s">
        <v>42</v>
      </c>
      <c r="Z57" s="159" t="s">
        <v>42</v>
      </c>
      <c r="AA57" s="159" t="s">
        <v>42</v>
      </c>
      <c r="AB57" s="159" t="s">
        <v>42</v>
      </c>
      <c r="AC57" s="159" t="s">
        <v>42</v>
      </c>
      <c r="AD57" s="159" t="s">
        <v>42</v>
      </c>
      <c r="AE57" s="159" t="s">
        <v>42</v>
      </c>
      <c r="AF57" s="159" t="s">
        <v>42</v>
      </c>
      <c r="AG57" s="159" t="s">
        <v>42</v>
      </c>
      <c r="AH57" s="159" t="s">
        <v>42</v>
      </c>
      <c r="AI57" s="159" t="s">
        <v>42</v>
      </c>
      <c r="AJ57" s="159" t="s">
        <v>42</v>
      </c>
      <c r="AK57" s="159" t="s">
        <v>42</v>
      </c>
      <c r="AL57" s="159" t="s">
        <v>42</v>
      </c>
    </row>
    <row r="58" spans="1:38" ht="16.5" customHeight="1">
      <c r="A58" s="157"/>
      <c r="B58" s="157"/>
      <c r="C58" s="157" t="s">
        <v>168</v>
      </c>
      <c r="D58" s="152" t="s">
        <v>287</v>
      </c>
      <c r="E58" s="167">
        <v>406</v>
      </c>
      <c r="F58" s="153">
        <v>226</v>
      </c>
      <c r="G58" s="159">
        <f>SUM(H58:AL58)</f>
        <v>0</v>
      </c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</row>
    <row r="59" spans="1:38" ht="15" customHeight="1">
      <c r="A59" s="157"/>
      <c r="B59" s="157"/>
      <c r="C59" s="157" t="s">
        <v>143</v>
      </c>
      <c r="D59" s="152" t="s">
        <v>288</v>
      </c>
      <c r="E59" s="167">
        <v>406</v>
      </c>
      <c r="F59" s="153">
        <v>290</v>
      </c>
      <c r="G59" s="159">
        <f>SUM(H59:AL59)</f>
        <v>0</v>
      </c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</row>
    <row r="60" spans="1:38" ht="15" customHeight="1">
      <c r="A60" s="157"/>
      <c r="B60" s="157"/>
      <c r="C60" s="157" t="s">
        <v>171</v>
      </c>
      <c r="D60" s="152" t="s">
        <v>289</v>
      </c>
      <c r="E60" s="167">
        <v>406</v>
      </c>
      <c r="F60" s="153">
        <v>310</v>
      </c>
      <c r="G60" s="159">
        <f>SUM(H60:AL60)</f>
        <v>0</v>
      </c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</row>
    <row r="61" spans="1:38" ht="37.5" customHeight="1">
      <c r="A61" s="157"/>
      <c r="B61" s="168" t="s">
        <v>193</v>
      </c>
      <c r="C61" s="168"/>
      <c r="D61" s="152" t="s">
        <v>290</v>
      </c>
      <c r="E61" s="167">
        <v>407</v>
      </c>
      <c r="F61" s="153"/>
      <c r="G61" s="159">
        <f>SUM(H61:AL61)</f>
        <v>0</v>
      </c>
      <c r="H61" s="159">
        <v>0</v>
      </c>
      <c r="I61" s="159">
        <v>0</v>
      </c>
      <c r="J61" s="159"/>
      <c r="K61" s="159"/>
      <c r="L61" s="159"/>
      <c r="M61" s="159">
        <f>SUM(M63:M68)</f>
        <v>0</v>
      </c>
      <c r="N61" s="159">
        <f>SUM(N63:N68)</f>
        <v>0</v>
      </c>
      <c r="O61" s="159">
        <f>SUM(O63:O68)</f>
        <v>0</v>
      </c>
      <c r="P61" s="159">
        <v>0</v>
      </c>
      <c r="Q61" s="159"/>
      <c r="R61" s="159"/>
      <c r="S61" s="159">
        <f>SUM(S63:S68)</f>
        <v>0</v>
      </c>
      <c r="T61" s="159"/>
      <c r="U61" s="159"/>
      <c r="V61" s="159"/>
      <c r="W61" s="159"/>
      <c r="X61" s="159"/>
      <c r="Y61" s="159"/>
      <c r="Z61" s="159"/>
      <c r="AA61" s="159"/>
      <c r="AB61" s="159"/>
      <c r="AC61" s="159">
        <f>SUM(AC63:AC68)</f>
        <v>0</v>
      </c>
      <c r="AD61" s="159"/>
      <c r="AE61" s="159"/>
      <c r="AF61" s="159">
        <v>0</v>
      </c>
      <c r="AG61" s="159">
        <f>SUM(AG63:AG68)</f>
        <v>0</v>
      </c>
      <c r="AH61" s="159">
        <f>SUM(AH63:AH68)</f>
        <v>0</v>
      </c>
      <c r="AI61" s="159">
        <f>SUM(AI63:AI68)</f>
        <v>0</v>
      </c>
      <c r="AJ61" s="159">
        <f>SUM(AJ63:AJ68)</f>
        <v>0</v>
      </c>
      <c r="AK61" s="159"/>
      <c r="AL61" s="159"/>
    </row>
    <row r="62" spans="1:38" ht="16.5" customHeight="1">
      <c r="A62" s="157"/>
      <c r="B62" s="157" t="s">
        <v>41</v>
      </c>
      <c r="C62" s="157"/>
      <c r="D62" s="152" t="s">
        <v>42</v>
      </c>
      <c r="E62" s="167" t="s">
        <v>42</v>
      </c>
      <c r="F62" s="153"/>
      <c r="G62" s="159" t="s">
        <v>42</v>
      </c>
      <c r="H62" s="159" t="s">
        <v>42</v>
      </c>
      <c r="I62" s="159" t="s">
        <v>42</v>
      </c>
      <c r="J62" s="159" t="s">
        <v>42</v>
      </c>
      <c r="K62" s="159" t="s">
        <v>42</v>
      </c>
      <c r="L62" s="159" t="s">
        <v>42</v>
      </c>
      <c r="M62" s="159" t="s">
        <v>42</v>
      </c>
      <c r="N62" s="159" t="s">
        <v>42</v>
      </c>
      <c r="O62" s="159" t="s">
        <v>42</v>
      </c>
      <c r="P62" s="159" t="s">
        <v>42</v>
      </c>
      <c r="Q62" s="159" t="s">
        <v>42</v>
      </c>
      <c r="R62" s="159" t="s">
        <v>42</v>
      </c>
      <c r="S62" s="159" t="s">
        <v>42</v>
      </c>
      <c r="T62" s="159" t="s">
        <v>42</v>
      </c>
      <c r="U62" s="159" t="s">
        <v>42</v>
      </c>
      <c r="V62" s="159" t="s">
        <v>42</v>
      </c>
      <c r="W62" s="159" t="s">
        <v>42</v>
      </c>
      <c r="X62" s="159" t="s">
        <v>42</v>
      </c>
      <c r="Y62" s="159" t="s">
        <v>42</v>
      </c>
      <c r="Z62" s="159" t="s">
        <v>42</v>
      </c>
      <c r="AA62" s="159" t="s">
        <v>42</v>
      </c>
      <c r="AB62" s="159" t="s">
        <v>42</v>
      </c>
      <c r="AC62" s="159" t="s">
        <v>42</v>
      </c>
      <c r="AD62" s="159" t="s">
        <v>42</v>
      </c>
      <c r="AE62" s="159" t="s">
        <v>42</v>
      </c>
      <c r="AF62" s="159" t="s">
        <v>42</v>
      </c>
      <c r="AG62" s="159" t="s">
        <v>42</v>
      </c>
      <c r="AH62" s="159" t="s">
        <v>42</v>
      </c>
      <c r="AI62" s="159" t="s">
        <v>42</v>
      </c>
      <c r="AJ62" s="159" t="s">
        <v>42</v>
      </c>
      <c r="AK62" s="159" t="s">
        <v>42</v>
      </c>
      <c r="AL62" s="159" t="s">
        <v>42</v>
      </c>
    </row>
    <row r="63" spans="1:38" ht="16.5" customHeight="1">
      <c r="A63" s="157"/>
      <c r="B63" s="157"/>
      <c r="C63" s="157" t="s">
        <v>139</v>
      </c>
      <c r="D63" s="152" t="s">
        <v>291</v>
      </c>
      <c r="E63" s="167">
        <v>407</v>
      </c>
      <c r="F63" s="153">
        <v>222</v>
      </c>
      <c r="G63" s="159">
        <f>SUM(H63:AL63)</f>
        <v>0</v>
      </c>
      <c r="H63" s="159"/>
      <c r="I63" s="159"/>
      <c r="J63" s="159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</row>
    <row r="64" spans="1:38" ht="17.25" customHeight="1">
      <c r="A64" s="157"/>
      <c r="B64" s="157"/>
      <c r="C64" s="157" t="s">
        <v>164</v>
      </c>
      <c r="D64" s="152" t="s">
        <v>292</v>
      </c>
      <c r="E64" s="167">
        <v>407</v>
      </c>
      <c r="F64" s="153">
        <v>224</v>
      </c>
      <c r="G64" s="159">
        <f>SUM(H64:AL64)</f>
        <v>0</v>
      </c>
      <c r="H64" s="159"/>
      <c r="I64" s="159"/>
      <c r="J64" s="159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</row>
    <row r="65" spans="1:38" ht="16.5" customHeight="1">
      <c r="A65" s="157"/>
      <c r="B65" s="157"/>
      <c r="C65" s="157" t="s">
        <v>168</v>
      </c>
      <c r="D65" s="152" t="s">
        <v>293</v>
      </c>
      <c r="E65" s="167">
        <v>407</v>
      </c>
      <c r="F65" s="153">
        <v>226</v>
      </c>
      <c r="G65" s="159">
        <f>SUM(H65:AL65)</f>
        <v>0</v>
      </c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</row>
    <row r="66" spans="1:38" ht="15" customHeight="1">
      <c r="A66" s="157"/>
      <c r="B66" s="157"/>
      <c r="C66" s="157" t="s">
        <v>143</v>
      </c>
      <c r="D66" s="152" t="s">
        <v>294</v>
      </c>
      <c r="E66" s="167">
        <v>407</v>
      </c>
      <c r="F66" s="153">
        <v>290</v>
      </c>
      <c r="G66" s="159">
        <f>SUM(H66:AL66)</f>
        <v>0</v>
      </c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</row>
    <row r="67" spans="1:38" ht="16.5" customHeight="1">
      <c r="A67" s="157"/>
      <c r="B67" s="157"/>
      <c r="C67" s="157" t="s">
        <v>171</v>
      </c>
      <c r="D67" s="152" t="s">
        <v>295</v>
      </c>
      <c r="E67" s="167">
        <v>407</v>
      </c>
      <c r="F67" s="153">
        <v>310</v>
      </c>
      <c r="G67" s="159">
        <f>SUM(H67:AL67)</f>
        <v>0</v>
      </c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</row>
    <row r="68" spans="1:38" s="77" customFormat="1" ht="17.25" customHeight="1">
      <c r="A68" s="157"/>
      <c r="B68" s="157"/>
      <c r="C68" s="157" t="s">
        <v>173</v>
      </c>
      <c r="D68" s="152" t="s">
        <v>296</v>
      </c>
      <c r="E68" s="167">
        <v>407</v>
      </c>
      <c r="F68" s="153">
        <v>340</v>
      </c>
      <c r="G68" s="159">
        <f>SUM(H68:AL68)</f>
        <v>0</v>
      </c>
      <c r="H68" s="159"/>
      <c r="I68" s="159"/>
      <c r="J68" s="159"/>
      <c r="K68" s="159"/>
      <c r="L68" s="159"/>
      <c r="M68" s="159"/>
      <c r="N68" s="159"/>
      <c r="O68" s="159"/>
      <c r="P68" s="159"/>
      <c r="Q68" s="159"/>
      <c r="R68" s="159"/>
      <c r="S68" s="159"/>
      <c r="T68" s="159"/>
      <c r="U68" s="159"/>
      <c r="V68" s="159"/>
      <c r="W68" s="159"/>
      <c r="X68" s="159"/>
      <c r="Y68" s="159"/>
      <c r="Z68" s="159"/>
      <c r="AA68" s="159"/>
      <c r="AB68" s="159"/>
      <c r="AC68" s="159"/>
      <c r="AD68" s="159"/>
      <c r="AE68" s="159"/>
      <c r="AF68" s="159"/>
      <c r="AG68" s="159"/>
      <c r="AH68" s="159"/>
      <c r="AI68" s="159"/>
      <c r="AJ68" s="159"/>
      <c r="AK68" s="159"/>
      <c r="AL68" s="159"/>
    </row>
    <row r="69" spans="1:38" ht="16.5" customHeight="1">
      <c r="A69" s="169" t="s">
        <v>297</v>
      </c>
      <c r="B69" s="169"/>
      <c r="C69" s="169"/>
      <c r="D69" s="160" t="s">
        <v>126</v>
      </c>
      <c r="E69" s="161"/>
      <c r="F69" s="161"/>
      <c r="G69" s="154">
        <f>SUM(H69:AL69)</f>
        <v>5919706.38</v>
      </c>
      <c r="H69" s="154">
        <f>H70+H82+H83+H88+H91</f>
        <v>340900</v>
      </c>
      <c r="I69" s="154">
        <f>I70+I82+I83+I88+I91</f>
        <v>4325306.38</v>
      </c>
      <c r="J69" s="154"/>
      <c r="K69" s="154"/>
      <c r="L69" s="154"/>
      <c r="M69" s="154">
        <f>M70+M82+M83+M88+M91</f>
        <v>0</v>
      </c>
      <c r="N69" s="154">
        <f>N70+N82+N83+N88+N91</f>
        <v>0</v>
      </c>
      <c r="O69" s="154">
        <f>O70+O82+O83+O88+O91</f>
        <v>0</v>
      </c>
      <c r="P69" s="154">
        <f>P70+P82+P83+P88+P91</f>
        <v>973500</v>
      </c>
      <c r="Q69" s="162"/>
      <c r="R69" s="162"/>
      <c r="S69" s="162">
        <f>S70+S82+S83+S88+S91</f>
        <v>0</v>
      </c>
      <c r="T69" s="162"/>
      <c r="U69" s="162"/>
      <c r="V69" s="162"/>
      <c r="W69" s="162"/>
      <c r="X69" s="162"/>
      <c r="Y69" s="162"/>
      <c r="Z69" s="162"/>
      <c r="AA69" s="162"/>
      <c r="AB69" s="162"/>
      <c r="AC69" s="162">
        <f>AC70+AC82+AC83+AC88+AC91</f>
        <v>0</v>
      </c>
      <c r="AD69" s="162"/>
      <c r="AE69" s="162"/>
      <c r="AF69" s="162">
        <f>AF70+AF82+AF83+AF88+AF91</f>
        <v>280000</v>
      </c>
      <c r="AG69" s="162">
        <f>AG70+AG82+AG83+AG88+AG91</f>
        <v>0</v>
      </c>
      <c r="AH69" s="162">
        <f>AH70+AH82+AH83+AH88+AH91</f>
        <v>0</v>
      </c>
      <c r="AI69" s="162">
        <f>AI70+AI82+AI83+AI88+AI91</f>
        <v>0</v>
      </c>
      <c r="AJ69" s="162">
        <f>AJ70+AJ82+AJ83+AJ88+AJ91</f>
        <v>0</v>
      </c>
      <c r="AK69" s="162"/>
      <c r="AL69" s="162"/>
    </row>
    <row r="70" spans="1:38" ht="16.5" customHeight="1">
      <c r="A70" s="163" t="s">
        <v>127</v>
      </c>
      <c r="B70" s="163"/>
      <c r="C70" s="163"/>
      <c r="D70" s="164" t="s">
        <v>128</v>
      </c>
      <c r="E70" s="153">
        <v>110</v>
      </c>
      <c r="F70" s="153"/>
      <c r="G70" s="158">
        <f>SUM(H70:AL70)</f>
        <v>5318756.38</v>
      </c>
      <c r="H70" s="170">
        <f>H72+H76</f>
        <v>257800</v>
      </c>
      <c r="I70" s="170">
        <f>I72+I76</f>
        <v>3947456.38</v>
      </c>
      <c r="J70" s="170"/>
      <c r="K70" s="170"/>
      <c r="L70" s="170"/>
      <c r="M70" s="170">
        <f>M72+M76</f>
        <v>0</v>
      </c>
      <c r="N70" s="170">
        <f>N72+N76</f>
        <v>0</v>
      </c>
      <c r="O70" s="170">
        <f>O72+O76</f>
        <v>0</v>
      </c>
      <c r="P70" s="170">
        <f>P72+P76</f>
        <v>973500</v>
      </c>
      <c r="Q70" s="165"/>
      <c r="R70" s="165"/>
      <c r="S70" s="165">
        <f>S72+S76</f>
        <v>0</v>
      </c>
      <c r="T70" s="165"/>
      <c r="U70" s="165"/>
      <c r="V70" s="165"/>
      <c r="W70" s="165"/>
      <c r="X70" s="165"/>
      <c r="Y70" s="165"/>
      <c r="Z70" s="165"/>
      <c r="AA70" s="165"/>
      <c r="AB70" s="165"/>
      <c r="AC70" s="165">
        <f>AC72+AC76</f>
        <v>0</v>
      </c>
      <c r="AD70" s="165"/>
      <c r="AE70" s="165"/>
      <c r="AF70" s="165">
        <f>AF72+AF76</f>
        <v>140000</v>
      </c>
      <c r="AG70" s="165">
        <f>AG72+AG76</f>
        <v>0</v>
      </c>
      <c r="AH70" s="165">
        <f>AH72+AH76</f>
        <v>0</v>
      </c>
      <c r="AI70" s="165">
        <f>AI72+AI76</f>
        <v>0</v>
      </c>
      <c r="AJ70" s="165">
        <f>AJ72+AJ76</f>
        <v>0</v>
      </c>
      <c r="AK70" s="165"/>
      <c r="AL70" s="165"/>
    </row>
    <row r="71" spans="1:38" ht="15.75" customHeight="1">
      <c r="A71" s="157"/>
      <c r="B71" s="157" t="s">
        <v>41</v>
      </c>
      <c r="C71" s="157"/>
      <c r="D71" s="152" t="s">
        <v>42</v>
      </c>
      <c r="E71" s="153" t="s">
        <v>42</v>
      </c>
      <c r="F71" s="153"/>
      <c r="G71" s="158" t="s">
        <v>42</v>
      </c>
      <c r="H71" s="158" t="s">
        <v>42</v>
      </c>
      <c r="I71" s="158" t="s">
        <v>42</v>
      </c>
      <c r="J71" s="158" t="s">
        <v>42</v>
      </c>
      <c r="K71" s="158" t="s">
        <v>42</v>
      </c>
      <c r="L71" s="158" t="s">
        <v>42</v>
      </c>
      <c r="M71" s="158" t="s">
        <v>42</v>
      </c>
      <c r="N71" s="158" t="s">
        <v>42</v>
      </c>
      <c r="O71" s="158" t="s">
        <v>42</v>
      </c>
      <c r="P71" s="158" t="s">
        <v>42</v>
      </c>
      <c r="Q71" s="159" t="s">
        <v>42</v>
      </c>
      <c r="R71" s="159" t="s">
        <v>42</v>
      </c>
      <c r="S71" s="159" t="s">
        <v>42</v>
      </c>
      <c r="T71" s="159" t="s">
        <v>42</v>
      </c>
      <c r="U71" s="159" t="s">
        <v>42</v>
      </c>
      <c r="V71" s="159" t="s">
        <v>42</v>
      </c>
      <c r="W71" s="159" t="s">
        <v>42</v>
      </c>
      <c r="X71" s="159" t="s">
        <v>42</v>
      </c>
      <c r="Y71" s="159" t="s">
        <v>42</v>
      </c>
      <c r="Z71" s="159" t="s">
        <v>42</v>
      </c>
      <c r="AA71" s="159" t="s">
        <v>42</v>
      </c>
      <c r="AB71" s="159" t="s">
        <v>42</v>
      </c>
      <c r="AC71" s="159" t="s">
        <v>42</v>
      </c>
      <c r="AD71" s="159" t="s">
        <v>42</v>
      </c>
      <c r="AE71" s="159" t="s">
        <v>42</v>
      </c>
      <c r="AF71" s="159" t="s">
        <v>42</v>
      </c>
      <c r="AG71" s="159" t="s">
        <v>42</v>
      </c>
      <c r="AH71" s="159" t="s">
        <v>42</v>
      </c>
      <c r="AI71" s="159" t="s">
        <v>42</v>
      </c>
      <c r="AJ71" s="159" t="s">
        <v>42</v>
      </c>
      <c r="AK71" s="159" t="s">
        <v>42</v>
      </c>
      <c r="AL71" s="159" t="s">
        <v>42</v>
      </c>
    </row>
    <row r="72" spans="1:38" ht="24.75" customHeight="1">
      <c r="A72" s="157"/>
      <c r="B72" s="157" t="s">
        <v>129</v>
      </c>
      <c r="C72" s="157"/>
      <c r="D72" s="152" t="s">
        <v>130</v>
      </c>
      <c r="E72" s="153">
        <v>110</v>
      </c>
      <c r="F72" s="153"/>
      <c r="G72" s="158">
        <f>SUM(H72:AL72)</f>
        <v>5318756.38</v>
      </c>
      <c r="H72" s="170">
        <f>SUM(H74:H75)</f>
        <v>257800</v>
      </c>
      <c r="I72" s="170">
        <f>SUM(I74:I75)</f>
        <v>3947456.38</v>
      </c>
      <c r="J72" s="170"/>
      <c r="K72" s="170"/>
      <c r="L72" s="170"/>
      <c r="M72" s="170">
        <f>SUM(M74:M75)</f>
        <v>0</v>
      </c>
      <c r="N72" s="170">
        <f>SUM(N74:N75)</f>
        <v>0</v>
      </c>
      <c r="O72" s="170">
        <f>SUM(O74:O75)</f>
        <v>0</v>
      </c>
      <c r="P72" s="170">
        <f>SUM(P74:P75)</f>
        <v>973500</v>
      </c>
      <c r="Q72" s="165"/>
      <c r="R72" s="165"/>
      <c r="S72" s="165">
        <f>SUM(S74:S75)</f>
        <v>0</v>
      </c>
      <c r="T72" s="165"/>
      <c r="U72" s="165"/>
      <c r="V72" s="165"/>
      <c r="W72" s="165"/>
      <c r="X72" s="165"/>
      <c r="Y72" s="165"/>
      <c r="Z72" s="165"/>
      <c r="AA72" s="165"/>
      <c r="AB72" s="165"/>
      <c r="AC72" s="165">
        <f>SUM(AC74:AC75)</f>
        <v>0</v>
      </c>
      <c r="AD72" s="165"/>
      <c r="AE72" s="165"/>
      <c r="AF72" s="165">
        <f>SUM(AF74:AF75)</f>
        <v>140000</v>
      </c>
      <c r="AG72" s="165">
        <f>SUM(AG74:AG75)</f>
        <v>0</v>
      </c>
      <c r="AH72" s="165">
        <f>SUM(AH74:AH75)</f>
        <v>0</v>
      </c>
      <c r="AI72" s="165">
        <f>SUM(AI74:AI75)</f>
        <v>0</v>
      </c>
      <c r="AJ72" s="165">
        <f>SUM(AJ74:AJ75)</f>
        <v>0</v>
      </c>
      <c r="AK72" s="165"/>
      <c r="AL72" s="165"/>
    </row>
    <row r="73" spans="1:38" ht="15" customHeight="1">
      <c r="A73" s="157"/>
      <c r="B73" s="157"/>
      <c r="C73" s="157" t="s">
        <v>41</v>
      </c>
      <c r="D73" s="152" t="s">
        <v>42</v>
      </c>
      <c r="E73" s="153" t="s">
        <v>42</v>
      </c>
      <c r="F73" s="153"/>
      <c r="G73" s="158" t="s">
        <v>42</v>
      </c>
      <c r="H73" s="158" t="s">
        <v>42</v>
      </c>
      <c r="I73" s="158" t="s">
        <v>42</v>
      </c>
      <c r="J73" s="158" t="s">
        <v>42</v>
      </c>
      <c r="K73" s="158" t="s">
        <v>42</v>
      </c>
      <c r="L73" s="158" t="s">
        <v>42</v>
      </c>
      <c r="M73" s="158" t="s">
        <v>42</v>
      </c>
      <c r="N73" s="158" t="s">
        <v>42</v>
      </c>
      <c r="O73" s="158" t="s">
        <v>42</v>
      </c>
      <c r="P73" s="158" t="s">
        <v>42</v>
      </c>
      <c r="Q73" s="159" t="s">
        <v>42</v>
      </c>
      <c r="R73" s="159" t="s">
        <v>42</v>
      </c>
      <c r="S73" s="159" t="s">
        <v>42</v>
      </c>
      <c r="T73" s="159" t="s">
        <v>42</v>
      </c>
      <c r="U73" s="159" t="s">
        <v>42</v>
      </c>
      <c r="V73" s="159" t="s">
        <v>42</v>
      </c>
      <c r="W73" s="159" t="s">
        <v>42</v>
      </c>
      <c r="X73" s="159" t="s">
        <v>42</v>
      </c>
      <c r="Y73" s="159" t="s">
        <v>42</v>
      </c>
      <c r="Z73" s="159" t="s">
        <v>42</v>
      </c>
      <c r="AA73" s="159" t="s">
        <v>42</v>
      </c>
      <c r="AB73" s="159" t="s">
        <v>42</v>
      </c>
      <c r="AC73" s="159" t="s">
        <v>42</v>
      </c>
      <c r="AD73" s="159" t="s">
        <v>42</v>
      </c>
      <c r="AE73" s="159" t="s">
        <v>42</v>
      </c>
      <c r="AF73" s="159" t="s">
        <v>42</v>
      </c>
      <c r="AG73" s="159" t="s">
        <v>42</v>
      </c>
      <c r="AH73" s="159" t="s">
        <v>42</v>
      </c>
      <c r="AI73" s="159" t="s">
        <v>42</v>
      </c>
      <c r="AJ73" s="159" t="s">
        <v>42</v>
      </c>
      <c r="AK73" s="159" t="s">
        <v>42</v>
      </c>
      <c r="AL73" s="159" t="s">
        <v>42</v>
      </c>
    </row>
    <row r="74" spans="1:38" ht="15" customHeight="1">
      <c r="A74" s="157"/>
      <c r="B74" s="157"/>
      <c r="C74" s="157" t="s">
        <v>131</v>
      </c>
      <c r="D74" s="152" t="s">
        <v>132</v>
      </c>
      <c r="E74" s="153">
        <v>111</v>
      </c>
      <c r="F74" s="153">
        <v>211</v>
      </c>
      <c r="G74" s="158">
        <f>SUM(H74:AL74)</f>
        <v>4031806.6</v>
      </c>
      <c r="H74" s="158">
        <v>198000</v>
      </c>
      <c r="I74" s="158">
        <v>2970106.6</v>
      </c>
      <c r="J74" s="158"/>
      <c r="K74" s="158"/>
      <c r="L74" s="158"/>
      <c r="M74" s="158"/>
      <c r="N74" s="158"/>
      <c r="O74" s="158"/>
      <c r="P74" s="158">
        <v>747700</v>
      </c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>
        <v>116000</v>
      </c>
      <c r="AG74" s="159"/>
      <c r="AH74" s="159"/>
      <c r="AI74" s="159"/>
      <c r="AJ74" s="159"/>
      <c r="AK74" s="159"/>
      <c r="AL74" s="159"/>
    </row>
    <row r="75" spans="1:38" ht="16.5" customHeight="1">
      <c r="A75" s="157"/>
      <c r="B75" s="157"/>
      <c r="C75" s="157" t="s">
        <v>133</v>
      </c>
      <c r="D75" s="152" t="s">
        <v>134</v>
      </c>
      <c r="E75" s="153">
        <v>119</v>
      </c>
      <c r="F75" s="153">
        <v>213</v>
      </c>
      <c r="G75" s="158">
        <f>SUM(H75:AL75)</f>
        <v>1286949.78</v>
      </c>
      <c r="H75" s="158">
        <v>59800</v>
      </c>
      <c r="I75" s="158">
        <v>977349.78</v>
      </c>
      <c r="J75" s="158"/>
      <c r="K75" s="158"/>
      <c r="L75" s="158"/>
      <c r="M75" s="158"/>
      <c r="N75" s="158"/>
      <c r="O75" s="158"/>
      <c r="P75" s="158">
        <v>225800</v>
      </c>
      <c r="Q75" s="159"/>
      <c r="R75" s="159"/>
      <c r="S75" s="159"/>
      <c r="T75" s="159"/>
      <c r="U75" s="159"/>
      <c r="V75" s="159"/>
      <c r="W75" s="159"/>
      <c r="X75" s="159"/>
      <c r="Y75" s="159"/>
      <c r="Z75" s="159"/>
      <c r="AA75" s="159"/>
      <c r="AB75" s="159"/>
      <c r="AC75" s="159"/>
      <c r="AD75" s="159"/>
      <c r="AE75" s="159"/>
      <c r="AF75" s="159">
        <v>24000</v>
      </c>
      <c r="AG75" s="159"/>
      <c r="AH75" s="159"/>
      <c r="AI75" s="159"/>
      <c r="AJ75" s="159"/>
      <c r="AK75" s="159"/>
      <c r="AL75" s="159"/>
    </row>
    <row r="76" spans="1:38" ht="26.25" customHeight="1">
      <c r="A76" s="157"/>
      <c r="B76" s="157" t="s">
        <v>135</v>
      </c>
      <c r="C76" s="157"/>
      <c r="D76" s="152" t="s">
        <v>136</v>
      </c>
      <c r="E76" s="153">
        <v>112</v>
      </c>
      <c r="F76" s="153"/>
      <c r="G76" s="158">
        <f>SUM(H76:AL76)</f>
        <v>0</v>
      </c>
      <c r="H76" s="158">
        <f>SUM(H78:H81)</f>
        <v>0</v>
      </c>
      <c r="I76" s="158">
        <f>SUM(I78:I81)</f>
        <v>0</v>
      </c>
      <c r="J76" s="158"/>
      <c r="K76" s="158"/>
      <c r="L76" s="158"/>
      <c r="M76" s="158">
        <f>SUM(M78:M81)</f>
        <v>0</v>
      </c>
      <c r="N76" s="158">
        <f>SUM(N78:N81)</f>
        <v>0</v>
      </c>
      <c r="O76" s="158">
        <f>SUM(O78:O81)</f>
        <v>0</v>
      </c>
      <c r="P76" s="158">
        <f>SUM(P78:P81)</f>
        <v>0</v>
      </c>
      <c r="Q76" s="159"/>
      <c r="R76" s="159"/>
      <c r="S76" s="159">
        <f>SUM(S78:S81)</f>
        <v>0</v>
      </c>
      <c r="T76" s="159"/>
      <c r="U76" s="159"/>
      <c r="V76" s="159"/>
      <c r="W76" s="159"/>
      <c r="X76" s="159"/>
      <c r="Y76" s="159"/>
      <c r="Z76" s="159"/>
      <c r="AA76" s="159"/>
      <c r="AB76" s="159"/>
      <c r="AC76" s="159">
        <f>SUM(AC78:AC81)</f>
        <v>0</v>
      </c>
      <c r="AD76" s="159"/>
      <c r="AE76" s="159"/>
      <c r="AF76" s="159">
        <f>SUM(AF78:AF81)</f>
        <v>0</v>
      </c>
      <c r="AG76" s="159">
        <f>SUM(AG78:AG81)</f>
        <v>0</v>
      </c>
      <c r="AH76" s="159">
        <f>SUM(AH78:AH81)</f>
        <v>0</v>
      </c>
      <c r="AI76" s="159">
        <f>SUM(AI78:AI81)</f>
        <v>0</v>
      </c>
      <c r="AJ76" s="159">
        <f>SUM(AJ78:AJ81)</f>
        <v>0</v>
      </c>
      <c r="AK76" s="159"/>
      <c r="AL76" s="159"/>
    </row>
    <row r="77" spans="1:38" ht="15.75" customHeight="1">
      <c r="A77" s="157"/>
      <c r="B77" s="157"/>
      <c r="C77" s="157" t="s">
        <v>41</v>
      </c>
      <c r="D77" s="152" t="s">
        <v>42</v>
      </c>
      <c r="E77" s="153" t="s">
        <v>42</v>
      </c>
      <c r="F77" s="153"/>
      <c r="G77" s="159" t="s">
        <v>42</v>
      </c>
      <c r="H77" s="159" t="s">
        <v>42</v>
      </c>
      <c r="I77" s="159" t="s">
        <v>42</v>
      </c>
      <c r="J77" s="159" t="s">
        <v>42</v>
      </c>
      <c r="K77" s="159" t="s">
        <v>42</v>
      </c>
      <c r="L77" s="159" t="s">
        <v>42</v>
      </c>
      <c r="M77" s="159" t="s">
        <v>42</v>
      </c>
      <c r="N77" s="159" t="s">
        <v>42</v>
      </c>
      <c r="O77" s="159" t="s">
        <v>42</v>
      </c>
      <c r="P77" s="159" t="s">
        <v>42</v>
      </c>
      <c r="Q77" s="159" t="s">
        <v>42</v>
      </c>
      <c r="R77" s="159" t="s">
        <v>42</v>
      </c>
      <c r="S77" s="159" t="s">
        <v>42</v>
      </c>
      <c r="T77" s="159" t="s">
        <v>42</v>
      </c>
      <c r="U77" s="159" t="s">
        <v>42</v>
      </c>
      <c r="V77" s="159" t="s">
        <v>42</v>
      </c>
      <c r="W77" s="159" t="s">
        <v>42</v>
      </c>
      <c r="X77" s="159" t="s">
        <v>42</v>
      </c>
      <c r="Y77" s="159" t="s">
        <v>42</v>
      </c>
      <c r="Z77" s="159" t="s">
        <v>42</v>
      </c>
      <c r="AA77" s="159" t="s">
        <v>42</v>
      </c>
      <c r="AB77" s="159" t="s">
        <v>42</v>
      </c>
      <c r="AC77" s="159" t="s">
        <v>42</v>
      </c>
      <c r="AD77" s="159" t="s">
        <v>42</v>
      </c>
      <c r="AE77" s="159" t="s">
        <v>42</v>
      </c>
      <c r="AF77" s="159" t="s">
        <v>42</v>
      </c>
      <c r="AG77" s="159" t="s">
        <v>42</v>
      </c>
      <c r="AH77" s="159" t="s">
        <v>42</v>
      </c>
      <c r="AI77" s="159" t="s">
        <v>42</v>
      </c>
      <c r="AJ77" s="159" t="s">
        <v>42</v>
      </c>
      <c r="AK77" s="159" t="s">
        <v>42</v>
      </c>
      <c r="AL77" s="159" t="s">
        <v>42</v>
      </c>
    </row>
    <row r="78" spans="1:38" ht="14.25" customHeight="1">
      <c r="A78" s="157"/>
      <c r="B78" s="157"/>
      <c r="C78" s="157" t="s">
        <v>137</v>
      </c>
      <c r="D78" s="152" t="s">
        <v>138</v>
      </c>
      <c r="E78" s="153">
        <v>112</v>
      </c>
      <c r="F78" s="153">
        <v>212</v>
      </c>
      <c r="G78" s="159">
        <f>SUM(H78:AL78)</f>
        <v>0</v>
      </c>
      <c r="H78" s="159"/>
      <c r="I78" s="159"/>
      <c r="J78" s="159"/>
      <c r="K78" s="159"/>
      <c r="L78" s="159"/>
      <c r="M78" s="159"/>
      <c r="N78" s="159"/>
      <c r="O78" s="159"/>
      <c r="P78" s="159"/>
      <c r="Q78" s="159"/>
      <c r="R78" s="159"/>
      <c r="S78" s="159"/>
      <c r="T78" s="159"/>
      <c r="U78" s="159"/>
      <c r="V78" s="159"/>
      <c r="W78" s="159"/>
      <c r="X78" s="159"/>
      <c r="Y78" s="159"/>
      <c r="Z78" s="159"/>
      <c r="AA78" s="159"/>
      <c r="AB78" s="159"/>
      <c r="AC78" s="159"/>
      <c r="AD78" s="159"/>
      <c r="AE78" s="159"/>
      <c r="AF78" s="159"/>
      <c r="AG78" s="159"/>
      <c r="AH78" s="159"/>
      <c r="AI78" s="159"/>
      <c r="AJ78" s="159"/>
      <c r="AK78" s="159"/>
      <c r="AL78" s="159"/>
    </row>
    <row r="79" spans="1:38" ht="15.75" customHeight="1">
      <c r="A79" s="157"/>
      <c r="B79" s="157"/>
      <c r="C79" s="157" t="s">
        <v>139</v>
      </c>
      <c r="D79" s="152" t="s">
        <v>140</v>
      </c>
      <c r="E79" s="153">
        <v>112</v>
      </c>
      <c r="F79" s="153">
        <v>222</v>
      </c>
      <c r="G79" s="159">
        <f>SUM(H79:AL79)</f>
        <v>0</v>
      </c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9"/>
      <c r="AF79" s="159"/>
      <c r="AG79" s="159"/>
      <c r="AH79" s="159"/>
      <c r="AI79" s="159"/>
      <c r="AJ79" s="159"/>
      <c r="AK79" s="159"/>
      <c r="AL79" s="159"/>
    </row>
    <row r="80" spans="1:38" ht="15" customHeight="1">
      <c r="A80" s="157"/>
      <c r="B80" s="157"/>
      <c r="C80" s="157" t="s">
        <v>141</v>
      </c>
      <c r="D80" s="152" t="s">
        <v>142</v>
      </c>
      <c r="E80" s="153">
        <v>112</v>
      </c>
      <c r="F80" s="153">
        <v>262</v>
      </c>
      <c r="G80" s="159">
        <f>SUM(H80:AL80)</f>
        <v>0</v>
      </c>
      <c r="H80" s="159"/>
      <c r="I80" s="159"/>
      <c r="J80" s="159"/>
      <c r="K80" s="159"/>
      <c r="L80" s="159"/>
      <c r="M80" s="159"/>
      <c r="N80" s="159"/>
      <c r="O80" s="159"/>
      <c r="P80" s="159"/>
      <c r="Q80" s="159"/>
      <c r="R80" s="159"/>
      <c r="S80" s="159"/>
      <c r="T80" s="159"/>
      <c r="U80" s="159"/>
      <c r="V80" s="159"/>
      <c r="W80" s="159"/>
      <c r="X80" s="159"/>
      <c r="Y80" s="159"/>
      <c r="Z80" s="159"/>
      <c r="AA80" s="159"/>
      <c r="AB80" s="159"/>
      <c r="AC80" s="159"/>
      <c r="AD80" s="159"/>
      <c r="AE80" s="159"/>
      <c r="AF80" s="159"/>
      <c r="AG80" s="159"/>
      <c r="AH80" s="159"/>
      <c r="AI80" s="159"/>
      <c r="AJ80" s="159"/>
      <c r="AK80" s="159"/>
      <c r="AL80" s="159"/>
    </row>
    <row r="81" spans="1:38" ht="14.25" customHeight="1">
      <c r="A81" s="157"/>
      <c r="B81" s="157"/>
      <c r="C81" s="157" t="s">
        <v>143</v>
      </c>
      <c r="D81" s="152" t="s">
        <v>144</v>
      </c>
      <c r="E81" s="153">
        <v>112</v>
      </c>
      <c r="F81" s="153">
        <v>290</v>
      </c>
      <c r="G81" s="159">
        <f>SUM(H81:AL81)</f>
        <v>0</v>
      </c>
      <c r="H81" s="159"/>
      <c r="I81" s="159"/>
      <c r="J81" s="159"/>
      <c r="K81" s="159"/>
      <c r="L81" s="159"/>
      <c r="M81" s="159"/>
      <c r="N81" s="159"/>
      <c r="O81" s="159"/>
      <c r="P81" s="159"/>
      <c r="Q81" s="159"/>
      <c r="R81" s="159"/>
      <c r="S81" s="159"/>
      <c r="T81" s="159"/>
      <c r="U81" s="159"/>
      <c r="V81" s="159"/>
      <c r="W81" s="159"/>
      <c r="X81" s="159"/>
      <c r="Y81" s="159"/>
      <c r="Z81" s="159"/>
      <c r="AA81" s="159"/>
      <c r="AB81" s="159"/>
      <c r="AC81" s="159"/>
      <c r="AD81" s="159"/>
      <c r="AE81" s="159"/>
      <c r="AF81" s="159"/>
      <c r="AG81" s="159"/>
      <c r="AH81" s="159"/>
      <c r="AI81" s="159"/>
      <c r="AJ81" s="159"/>
      <c r="AK81" s="159"/>
      <c r="AL81" s="159"/>
    </row>
    <row r="82" spans="1:38" ht="15.75" customHeight="1">
      <c r="A82" s="157" t="s">
        <v>263</v>
      </c>
      <c r="B82" s="157"/>
      <c r="C82" s="157"/>
      <c r="D82" s="152" t="s">
        <v>146</v>
      </c>
      <c r="E82" s="153">
        <v>321</v>
      </c>
      <c r="F82" s="153">
        <v>262</v>
      </c>
      <c r="G82" s="159">
        <f>SUM(H82:AL82)</f>
        <v>0</v>
      </c>
      <c r="H82" s="159"/>
      <c r="I82" s="159"/>
      <c r="J82" s="159"/>
      <c r="K82" s="159"/>
      <c r="L82" s="159"/>
      <c r="M82" s="159"/>
      <c r="N82" s="159"/>
      <c r="O82" s="159"/>
      <c r="P82" s="159">
        <v>0</v>
      </c>
      <c r="Q82" s="159"/>
      <c r="R82" s="159"/>
      <c r="S82" s="159"/>
      <c r="T82" s="159"/>
      <c r="U82" s="159"/>
      <c r="V82" s="159"/>
      <c r="W82" s="159"/>
      <c r="X82" s="159"/>
      <c r="Y82" s="159"/>
      <c r="Z82" s="159"/>
      <c r="AA82" s="159"/>
      <c r="AB82" s="159"/>
      <c r="AC82" s="159"/>
      <c r="AD82" s="159"/>
      <c r="AE82" s="159"/>
      <c r="AF82" s="159"/>
      <c r="AG82" s="159"/>
      <c r="AH82" s="159"/>
      <c r="AI82" s="159"/>
      <c r="AJ82" s="159"/>
      <c r="AK82" s="159"/>
      <c r="AL82" s="159"/>
    </row>
    <row r="83" spans="1:38" ht="15.75" customHeight="1">
      <c r="A83" s="157" t="s">
        <v>147</v>
      </c>
      <c r="B83" s="157"/>
      <c r="C83" s="157"/>
      <c r="D83" s="152" t="s">
        <v>148</v>
      </c>
      <c r="E83" s="153">
        <v>850</v>
      </c>
      <c r="F83" s="153"/>
      <c r="G83" s="159">
        <f>SUM(H83:AL83)</f>
        <v>10600</v>
      </c>
      <c r="H83" s="159">
        <f>SUM(H85:H87)</f>
        <v>0</v>
      </c>
      <c r="I83" s="159">
        <f>SUM(I85:I87)</f>
        <v>8400</v>
      </c>
      <c r="J83" s="159"/>
      <c r="K83" s="159"/>
      <c r="L83" s="159"/>
      <c r="M83" s="159">
        <f>SUM(M85:M87)</f>
        <v>0</v>
      </c>
      <c r="N83" s="159">
        <f>SUM(N85:N87)</f>
        <v>0</v>
      </c>
      <c r="O83" s="159">
        <f>SUM(O85:O87)</f>
        <v>0</v>
      </c>
      <c r="P83" s="159">
        <f>SUM(P85:P87)</f>
        <v>0</v>
      </c>
      <c r="Q83" s="159"/>
      <c r="R83" s="159"/>
      <c r="S83" s="159">
        <f>SUM(S85:S87)</f>
        <v>0</v>
      </c>
      <c r="T83" s="159"/>
      <c r="U83" s="159"/>
      <c r="V83" s="159"/>
      <c r="W83" s="159"/>
      <c r="X83" s="159"/>
      <c r="Y83" s="159"/>
      <c r="Z83" s="159"/>
      <c r="AA83" s="159"/>
      <c r="AB83" s="159"/>
      <c r="AC83" s="159">
        <f>SUM(AC85:AC87)</f>
        <v>0</v>
      </c>
      <c r="AD83" s="159"/>
      <c r="AE83" s="159"/>
      <c r="AF83" s="159">
        <f>SUM(AF85:AF87)</f>
        <v>2200</v>
      </c>
      <c r="AG83" s="159">
        <f>SUM(AG85:AG87)</f>
        <v>0</v>
      </c>
      <c r="AH83" s="159">
        <f>SUM(AH85:AH87)</f>
        <v>0</v>
      </c>
      <c r="AI83" s="159">
        <f>SUM(AI85:AI87)</f>
        <v>0</v>
      </c>
      <c r="AJ83" s="159">
        <f>SUM(AJ85:AJ87)</f>
        <v>0</v>
      </c>
      <c r="AK83" s="159"/>
      <c r="AL83" s="159"/>
    </row>
    <row r="84" spans="1:38" ht="15" customHeight="1">
      <c r="A84" s="157"/>
      <c r="B84" s="157" t="s">
        <v>41</v>
      </c>
      <c r="C84" s="157"/>
      <c r="D84" s="152" t="s">
        <v>42</v>
      </c>
      <c r="E84" s="153" t="s">
        <v>42</v>
      </c>
      <c r="F84" s="153"/>
      <c r="G84" s="159" t="s">
        <v>42</v>
      </c>
      <c r="H84" s="159" t="s">
        <v>42</v>
      </c>
      <c r="I84" s="159" t="s">
        <v>42</v>
      </c>
      <c r="J84" s="159" t="s">
        <v>42</v>
      </c>
      <c r="K84" s="159" t="s">
        <v>42</v>
      </c>
      <c r="L84" s="159" t="s">
        <v>42</v>
      </c>
      <c r="M84" s="159" t="s">
        <v>42</v>
      </c>
      <c r="N84" s="159" t="s">
        <v>42</v>
      </c>
      <c r="O84" s="159" t="s">
        <v>42</v>
      </c>
      <c r="P84" s="159" t="s">
        <v>42</v>
      </c>
      <c r="Q84" s="159" t="s">
        <v>42</v>
      </c>
      <c r="R84" s="159" t="s">
        <v>42</v>
      </c>
      <c r="S84" s="159" t="s">
        <v>42</v>
      </c>
      <c r="T84" s="159" t="s">
        <v>42</v>
      </c>
      <c r="U84" s="159" t="s">
        <v>42</v>
      </c>
      <c r="V84" s="159" t="s">
        <v>42</v>
      </c>
      <c r="W84" s="159" t="s">
        <v>42</v>
      </c>
      <c r="X84" s="159" t="s">
        <v>42</v>
      </c>
      <c r="Y84" s="159" t="s">
        <v>42</v>
      </c>
      <c r="Z84" s="159" t="s">
        <v>42</v>
      </c>
      <c r="AA84" s="159" t="s">
        <v>42</v>
      </c>
      <c r="AB84" s="159" t="s">
        <v>42</v>
      </c>
      <c r="AC84" s="159" t="s">
        <v>42</v>
      </c>
      <c r="AD84" s="159" t="s">
        <v>42</v>
      </c>
      <c r="AE84" s="159" t="s">
        <v>42</v>
      </c>
      <c r="AF84" s="159" t="s">
        <v>42</v>
      </c>
      <c r="AG84" s="159" t="s">
        <v>42</v>
      </c>
      <c r="AH84" s="159" t="s">
        <v>42</v>
      </c>
      <c r="AI84" s="159" t="s">
        <v>42</v>
      </c>
      <c r="AJ84" s="159" t="s">
        <v>42</v>
      </c>
      <c r="AK84" s="159" t="s">
        <v>42</v>
      </c>
      <c r="AL84" s="159" t="s">
        <v>42</v>
      </c>
    </row>
    <row r="85" spans="1:38" ht="27" customHeight="1">
      <c r="A85" s="157"/>
      <c r="B85" s="157" t="s">
        <v>149</v>
      </c>
      <c r="C85" s="157"/>
      <c r="D85" s="152" t="s">
        <v>150</v>
      </c>
      <c r="E85" s="153">
        <v>851</v>
      </c>
      <c r="F85" s="153">
        <v>290</v>
      </c>
      <c r="G85" s="159">
        <f>SUM(H85:AL85)</f>
        <v>8400</v>
      </c>
      <c r="H85" s="159">
        <v>0</v>
      </c>
      <c r="I85" s="159">
        <v>8400</v>
      </c>
      <c r="J85" s="159"/>
      <c r="K85" s="159"/>
      <c r="L85" s="159"/>
      <c r="M85" s="159"/>
      <c r="N85" s="159"/>
      <c r="O85" s="159"/>
      <c r="P85" s="159"/>
      <c r="Q85" s="159"/>
      <c r="R85" s="159"/>
      <c r="S85" s="159"/>
      <c r="T85" s="159"/>
      <c r="U85" s="159"/>
      <c r="V85" s="159"/>
      <c r="W85" s="159"/>
      <c r="X85" s="159"/>
      <c r="Y85" s="159"/>
      <c r="Z85" s="159"/>
      <c r="AA85" s="159"/>
      <c r="AB85" s="159"/>
      <c r="AC85" s="159"/>
      <c r="AD85" s="159"/>
      <c r="AE85" s="159"/>
      <c r="AF85" s="159"/>
      <c r="AG85" s="159"/>
      <c r="AH85" s="159"/>
      <c r="AI85" s="159"/>
      <c r="AJ85" s="159"/>
      <c r="AK85" s="159"/>
      <c r="AL85" s="159"/>
    </row>
    <row r="86" spans="1:38" ht="13.5" customHeight="1">
      <c r="A86" s="157"/>
      <c r="B86" s="157" t="s">
        <v>151</v>
      </c>
      <c r="C86" s="157"/>
      <c r="D86" s="152" t="s">
        <v>152</v>
      </c>
      <c r="E86" s="153">
        <v>852</v>
      </c>
      <c r="F86" s="153">
        <v>290</v>
      </c>
      <c r="G86" s="159">
        <f>SUM(H86:AL86)</f>
        <v>1200</v>
      </c>
      <c r="H86" s="159">
        <v>0</v>
      </c>
      <c r="I86" s="159">
        <v>0</v>
      </c>
      <c r="J86" s="159"/>
      <c r="K86" s="159"/>
      <c r="L86" s="159"/>
      <c r="M86" s="159"/>
      <c r="N86" s="159"/>
      <c r="O86" s="159"/>
      <c r="P86" s="159"/>
      <c r="Q86" s="159"/>
      <c r="R86" s="159"/>
      <c r="S86" s="159"/>
      <c r="T86" s="159"/>
      <c r="U86" s="159"/>
      <c r="V86" s="159"/>
      <c r="W86" s="159"/>
      <c r="X86" s="159"/>
      <c r="Y86" s="159"/>
      <c r="Z86" s="159"/>
      <c r="AA86" s="159"/>
      <c r="AB86" s="159"/>
      <c r="AC86" s="159"/>
      <c r="AD86" s="159"/>
      <c r="AE86" s="159"/>
      <c r="AF86" s="159">
        <v>1200</v>
      </c>
      <c r="AG86" s="159"/>
      <c r="AH86" s="159"/>
      <c r="AI86" s="159"/>
      <c r="AJ86" s="159"/>
      <c r="AK86" s="159"/>
      <c r="AL86" s="159"/>
    </row>
    <row r="87" spans="1:38" ht="15" customHeight="1">
      <c r="A87" s="157"/>
      <c r="B87" s="157" t="s">
        <v>153</v>
      </c>
      <c r="C87" s="157"/>
      <c r="D87" s="152" t="s">
        <v>154</v>
      </c>
      <c r="E87" s="153">
        <v>853</v>
      </c>
      <c r="F87" s="153">
        <v>290</v>
      </c>
      <c r="G87" s="159">
        <f>SUM(H87:AL87)</f>
        <v>1000</v>
      </c>
      <c r="H87" s="159">
        <v>0</v>
      </c>
      <c r="I87" s="159">
        <v>0</v>
      </c>
      <c r="J87" s="159"/>
      <c r="K87" s="159"/>
      <c r="L87" s="159"/>
      <c r="M87" s="159"/>
      <c r="N87" s="159"/>
      <c r="O87" s="159"/>
      <c r="P87" s="159"/>
      <c r="Q87" s="159"/>
      <c r="R87" s="159"/>
      <c r="S87" s="159"/>
      <c r="T87" s="159"/>
      <c r="U87" s="159"/>
      <c r="V87" s="159"/>
      <c r="W87" s="159"/>
      <c r="X87" s="159"/>
      <c r="Y87" s="159"/>
      <c r="Z87" s="159"/>
      <c r="AA87" s="159"/>
      <c r="AB87" s="159"/>
      <c r="AC87" s="159"/>
      <c r="AD87" s="159"/>
      <c r="AE87" s="159"/>
      <c r="AF87" s="159">
        <v>1000</v>
      </c>
      <c r="AG87" s="159"/>
      <c r="AH87" s="159"/>
      <c r="AI87" s="159"/>
      <c r="AJ87" s="159"/>
      <c r="AK87" s="159"/>
      <c r="AL87" s="159"/>
    </row>
    <row r="88" spans="1:38" ht="25.5" customHeight="1">
      <c r="A88" s="157" t="s">
        <v>298</v>
      </c>
      <c r="B88" s="157"/>
      <c r="C88" s="157"/>
      <c r="D88" s="152" t="s">
        <v>156</v>
      </c>
      <c r="E88" s="153">
        <v>830</v>
      </c>
      <c r="F88" s="153"/>
      <c r="G88" s="159">
        <f>SUM(H88:AL88)</f>
        <v>0</v>
      </c>
      <c r="H88" s="159">
        <f>SUM(H90)</f>
        <v>0</v>
      </c>
      <c r="I88" s="159">
        <f>SUM(I90)</f>
        <v>0</v>
      </c>
      <c r="J88" s="159"/>
      <c r="K88" s="159"/>
      <c r="L88" s="159"/>
      <c r="M88" s="159">
        <f>SUM(M90)</f>
        <v>0</v>
      </c>
      <c r="N88" s="159">
        <f>SUM(N90)</f>
        <v>0</v>
      </c>
      <c r="O88" s="159">
        <f>SUM(O90)</f>
        <v>0</v>
      </c>
      <c r="P88" s="159">
        <f>SUM(P90)</f>
        <v>0</v>
      </c>
      <c r="Q88" s="159"/>
      <c r="R88" s="159"/>
      <c r="S88" s="159">
        <f>SUM(S90)</f>
        <v>0</v>
      </c>
      <c r="T88" s="159"/>
      <c r="U88" s="159"/>
      <c r="V88" s="159"/>
      <c r="W88" s="159"/>
      <c r="X88" s="159"/>
      <c r="Y88" s="159"/>
      <c r="Z88" s="159"/>
      <c r="AA88" s="159"/>
      <c r="AB88" s="159"/>
      <c r="AC88" s="159">
        <f>SUM(AC90)</f>
        <v>0</v>
      </c>
      <c r="AD88" s="159"/>
      <c r="AE88" s="159"/>
      <c r="AF88" s="159">
        <f>SUM(AF90)</f>
        <v>0</v>
      </c>
      <c r="AG88" s="159">
        <f>SUM(AG90)</f>
        <v>0</v>
      </c>
      <c r="AH88" s="159">
        <f>SUM(AH90)</f>
        <v>0</v>
      </c>
      <c r="AI88" s="159">
        <f>SUM(AI90)</f>
        <v>0</v>
      </c>
      <c r="AJ88" s="159">
        <f>SUM(AJ90)</f>
        <v>0</v>
      </c>
      <c r="AK88" s="159"/>
      <c r="AL88" s="159"/>
    </row>
    <row r="89" spans="1:38" ht="15" customHeight="1">
      <c r="A89" s="157"/>
      <c r="B89" s="157" t="s">
        <v>41</v>
      </c>
      <c r="C89" s="157"/>
      <c r="D89" s="152" t="s">
        <v>42</v>
      </c>
      <c r="E89" s="153" t="s">
        <v>42</v>
      </c>
      <c r="F89" s="153"/>
      <c r="G89" s="159" t="s">
        <v>42</v>
      </c>
      <c r="H89" s="159" t="s">
        <v>42</v>
      </c>
      <c r="I89" s="159" t="s">
        <v>42</v>
      </c>
      <c r="J89" s="159" t="s">
        <v>42</v>
      </c>
      <c r="K89" s="159" t="s">
        <v>42</v>
      </c>
      <c r="L89" s="159" t="s">
        <v>42</v>
      </c>
      <c r="M89" s="159" t="s">
        <v>42</v>
      </c>
      <c r="N89" s="159" t="s">
        <v>42</v>
      </c>
      <c r="O89" s="159" t="s">
        <v>42</v>
      </c>
      <c r="P89" s="159" t="s">
        <v>42</v>
      </c>
      <c r="Q89" s="159" t="s">
        <v>42</v>
      </c>
      <c r="R89" s="159" t="s">
        <v>42</v>
      </c>
      <c r="S89" s="159" t="s">
        <v>42</v>
      </c>
      <c r="T89" s="159" t="s">
        <v>42</v>
      </c>
      <c r="U89" s="159" t="s">
        <v>42</v>
      </c>
      <c r="V89" s="159" t="s">
        <v>42</v>
      </c>
      <c r="W89" s="159" t="s">
        <v>42</v>
      </c>
      <c r="X89" s="159" t="s">
        <v>42</v>
      </c>
      <c r="Y89" s="159" t="s">
        <v>42</v>
      </c>
      <c r="Z89" s="159" t="s">
        <v>42</v>
      </c>
      <c r="AA89" s="159" t="s">
        <v>42</v>
      </c>
      <c r="AB89" s="159" t="s">
        <v>42</v>
      </c>
      <c r="AC89" s="159" t="s">
        <v>42</v>
      </c>
      <c r="AD89" s="159" t="s">
        <v>42</v>
      </c>
      <c r="AE89" s="159" t="s">
        <v>42</v>
      </c>
      <c r="AF89" s="159" t="s">
        <v>42</v>
      </c>
      <c r="AG89" s="159" t="s">
        <v>42</v>
      </c>
      <c r="AH89" s="159" t="s">
        <v>42</v>
      </c>
      <c r="AI89" s="159" t="s">
        <v>42</v>
      </c>
      <c r="AJ89" s="159" t="s">
        <v>42</v>
      </c>
      <c r="AK89" s="159" t="s">
        <v>42</v>
      </c>
      <c r="AL89" s="159" t="s">
        <v>42</v>
      </c>
    </row>
    <row r="90" spans="1:38" ht="15" customHeight="1">
      <c r="A90" s="157"/>
      <c r="B90" s="157" t="s">
        <v>157</v>
      </c>
      <c r="C90" s="157"/>
      <c r="D90" s="152" t="s">
        <v>158</v>
      </c>
      <c r="E90" s="153">
        <v>831</v>
      </c>
      <c r="F90" s="153">
        <v>290</v>
      </c>
      <c r="G90" s="159">
        <f>SUM(H90:AL90)</f>
        <v>0</v>
      </c>
      <c r="H90" s="159"/>
      <c r="I90" s="159"/>
      <c r="J90" s="159"/>
      <c r="K90" s="159"/>
      <c r="L90" s="159"/>
      <c r="M90" s="159"/>
      <c r="N90" s="159"/>
      <c r="O90" s="159"/>
      <c r="P90" s="159"/>
      <c r="Q90" s="159"/>
      <c r="R90" s="159"/>
      <c r="S90" s="159"/>
      <c r="T90" s="159"/>
      <c r="U90" s="159"/>
      <c r="V90" s="159"/>
      <c r="W90" s="159"/>
      <c r="X90" s="159"/>
      <c r="Y90" s="159"/>
      <c r="Z90" s="159"/>
      <c r="AA90" s="159"/>
      <c r="AB90" s="159"/>
      <c r="AC90" s="159"/>
      <c r="AD90" s="159"/>
      <c r="AE90" s="159"/>
      <c r="AF90" s="159"/>
      <c r="AG90" s="159"/>
      <c r="AH90" s="159"/>
      <c r="AI90" s="159"/>
      <c r="AJ90" s="159"/>
      <c r="AK90" s="159"/>
      <c r="AL90" s="159"/>
    </row>
    <row r="91" spans="1:38" ht="17.25" customHeight="1">
      <c r="A91" s="157" t="s">
        <v>268</v>
      </c>
      <c r="B91" s="157"/>
      <c r="C91" s="157"/>
      <c r="D91" s="152" t="s">
        <v>160</v>
      </c>
      <c r="E91" s="153" t="s">
        <v>42</v>
      </c>
      <c r="F91" s="153"/>
      <c r="G91" s="159">
        <f>SUM(H91:AL91)</f>
        <v>590350</v>
      </c>
      <c r="H91" s="159">
        <f>H93+H102+H113+H117</f>
        <v>83100</v>
      </c>
      <c r="I91" s="159">
        <f>I93+I102+I113+I118</f>
        <v>369450</v>
      </c>
      <c r="J91" s="159"/>
      <c r="K91" s="159"/>
      <c r="L91" s="159"/>
      <c r="M91" s="159">
        <f>M93+M102+M113+M118</f>
        <v>0</v>
      </c>
      <c r="N91" s="159">
        <f>N93+N102+N113+N118</f>
        <v>0</v>
      </c>
      <c r="O91" s="159">
        <f>O93+O102+O113+O118</f>
        <v>0</v>
      </c>
      <c r="P91" s="159">
        <f>P93+P102+P113+P118</f>
        <v>0</v>
      </c>
      <c r="Q91" s="159"/>
      <c r="R91" s="159"/>
      <c r="S91" s="159">
        <f>S93+S102+S113+S118</f>
        <v>0</v>
      </c>
      <c r="T91" s="159"/>
      <c r="U91" s="159"/>
      <c r="V91" s="159"/>
      <c r="W91" s="159"/>
      <c r="X91" s="159"/>
      <c r="Y91" s="159"/>
      <c r="Z91" s="159"/>
      <c r="AA91" s="159"/>
      <c r="AB91" s="159"/>
      <c r="AC91" s="159">
        <f>AC93+AC102+AC113+AC118</f>
        <v>0</v>
      </c>
      <c r="AD91" s="159"/>
      <c r="AE91" s="159"/>
      <c r="AF91" s="159">
        <v>137800</v>
      </c>
      <c r="AG91" s="159">
        <f>AG93+AG102+AG113+AG118</f>
        <v>0</v>
      </c>
      <c r="AH91" s="159">
        <f>AH93+AH102+AH113+AH118</f>
        <v>0</v>
      </c>
      <c r="AI91" s="159">
        <f>AI93+AI102+AI113+AI118</f>
        <v>0</v>
      </c>
      <c r="AJ91" s="159">
        <f>AJ93+AJ102+AJ113+AJ118</f>
        <v>0</v>
      </c>
      <c r="AK91" s="159"/>
      <c r="AL91" s="159"/>
    </row>
    <row r="92" spans="1:38" ht="14.25" customHeight="1">
      <c r="A92" s="157"/>
      <c r="B92" s="157" t="s">
        <v>41</v>
      </c>
      <c r="C92" s="157"/>
      <c r="D92" s="152" t="s">
        <v>42</v>
      </c>
      <c r="E92" s="153" t="s">
        <v>42</v>
      </c>
      <c r="F92" s="153"/>
      <c r="G92" s="159" t="s">
        <v>42</v>
      </c>
      <c r="H92" s="159" t="s">
        <v>42</v>
      </c>
      <c r="I92" s="159" t="s">
        <v>42</v>
      </c>
      <c r="J92" s="159" t="s">
        <v>42</v>
      </c>
      <c r="K92" s="159" t="s">
        <v>42</v>
      </c>
      <c r="L92" s="159" t="s">
        <v>42</v>
      </c>
      <c r="M92" s="159" t="s">
        <v>42</v>
      </c>
      <c r="N92" s="159" t="s">
        <v>42</v>
      </c>
      <c r="O92" s="159" t="s">
        <v>42</v>
      </c>
      <c r="P92" s="159" t="s">
        <v>42</v>
      </c>
      <c r="Q92" s="159" t="s">
        <v>42</v>
      </c>
      <c r="R92" s="159" t="s">
        <v>42</v>
      </c>
      <c r="S92" s="159" t="s">
        <v>42</v>
      </c>
      <c r="T92" s="159" t="s">
        <v>42</v>
      </c>
      <c r="U92" s="159" t="s">
        <v>42</v>
      </c>
      <c r="V92" s="159" t="s">
        <v>42</v>
      </c>
      <c r="W92" s="159" t="s">
        <v>42</v>
      </c>
      <c r="X92" s="159" t="s">
        <v>42</v>
      </c>
      <c r="Y92" s="159" t="s">
        <v>42</v>
      </c>
      <c r="Z92" s="159" t="s">
        <v>42</v>
      </c>
      <c r="AA92" s="159" t="s">
        <v>42</v>
      </c>
      <c r="AB92" s="159" t="s">
        <v>42</v>
      </c>
      <c r="AC92" s="159" t="s">
        <v>42</v>
      </c>
      <c r="AD92" s="159" t="s">
        <v>42</v>
      </c>
      <c r="AE92" s="159" t="s">
        <v>42</v>
      </c>
      <c r="AF92" s="159" t="s">
        <v>42</v>
      </c>
      <c r="AG92" s="159" t="s">
        <v>42</v>
      </c>
      <c r="AH92" s="159" t="s">
        <v>42</v>
      </c>
      <c r="AI92" s="159" t="s">
        <v>42</v>
      </c>
      <c r="AJ92" s="159" t="s">
        <v>42</v>
      </c>
      <c r="AK92" s="159" t="s">
        <v>42</v>
      </c>
      <c r="AL92" s="159" t="s">
        <v>42</v>
      </c>
    </row>
    <row r="93" spans="1:38" ht="39.75" customHeight="1">
      <c r="A93" s="157"/>
      <c r="B93" s="157" t="s">
        <v>161</v>
      </c>
      <c r="C93" s="157"/>
      <c r="D93" s="152" t="s">
        <v>162</v>
      </c>
      <c r="E93" s="153">
        <v>243</v>
      </c>
      <c r="F93" s="153"/>
      <c r="G93" s="159">
        <f>SUM(H93:AL93)</f>
        <v>0</v>
      </c>
      <c r="H93" s="159">
        <f>SUM(H95:H101)</f>
        <v>0</v>
      </c>
      <c r="I93" s="159">
        <f>SUM(I95:I101)</f>
        <v>0</v>
      </c>
      <c r="J93" s="159"/>
      <c r="K93" s="159"/>
      <c r="L93" s="159"/>
      <c r="M93" s="159">
        <f>SUM(M95:M101)</f>
        <v>0</v>
      </c>
      <c r="N93" s="159">
        <f>SUM(N95:N101)</f>
        <v>0</v>
      </c>
      <c r="O93" s="159">
        <f>SUM(O95:O101)</f>
        <v>0</v>
      </c>
      <c r="P93" s="159">
        <f>SUM(P95:P101)</f>
        <v>0</v>
      </c>
      <c r="Q93" s="159"/>
      <c r="R93" s="159"/>
      <c r="S93" s="159">
        <f>SUM(S95:S101)</f>
        <v>0</v>
      </c>
      <c r="T93" s="159"/>
      <c r="U93" s="159"/>
      <c r="V93" s="159"/>
      <c r="W93" s="159"/>
      <c r="X93" s="159"/>
      <c r="Y93" s="159"/>
      <c r="Z93" s="159"/>
      <c r="AA93" s="159"/>
      <c r="AB93" s="159"/>
      <c r="AC93" s="159">
        <f>SUM(AC95:AC101)</f>
        <v>0</v>
      </c>
      <c r="AD93" s="159"/>
      <c r="AE93" s="159"/>
      <c r="AF93" s="159">
        <f>SUM(AF95:AF101)</f>
        <v>0</v>
      </c>
      <c r="AG93" s="159">
        <f>SUM(AG95:AG101)</f>
        <v>0</v>
      </c>
      <c r="AH93" s="159">
        <f>SUM(AH95:AH101)</f>
        <v>0</v>
      </c>
      <c r="AI93" s="159">
        <f>SUM(AI95:AI101)</f>
        <v>0</v>
      </c>
      <c r="AJ93" s="159">
        <f>SUM(AJ95:AJ101)</f>
        <v>0</v>
      </c>
      <c r="AK93" s="159"/>
      <c r="AL93" s="159"/>
    </row>
    <row r="94" spans="1:38" ht="15" customHeight="1">
      <c r="A94" s="157"/>
      <c r="B94" s="157"/>
      <c r="C94" s="157" t="s">
        <v>41</v>
      </c>
      <c r="D94" s="152" t="s">
        <v>42</v>
      </c>
      <c r="E94" s="153" t="s">
        <v>42</v>
      </c>
      <c r="F94" s="153"/>
      <c r="G94" s="159" t="s">
        <v>42</v>
      </c>
      <c r="H94" s="159" t="s">
        <v>42</v>
      </c>
      <c r="I94" s="159" t="s">
        <v>42</v>
      </c>
      <c r="J94" s="159" t="s">
        <v>42</v>
      </c>
      <c r="K94" s="159" t="s">
        <v>42</v>
      </c>
      <c r="L94" s="159" t="s">
        <v>42</v>
      </c>
      <c r="M94" s="159" t="s">
        <v>42</v>
      </c>
      <c r="N94" s="159" t="s">
        <v>42</v>
      </c>
      <c r="O94" s="159" t="s">
        <v>42</v>
      </c>
      <c r="P94" s="159" t="s">
        <v>42</v>
      </c>
      <c r="Q94" s="159" t="s">
        <v>42</v>
      </c>
      <c r="R94" s="159" t="s">
        <v>42</v>
      </c>
      <c r="S94" s="159" t="s">
        <v>42</v>
      </c>
      <c r="T94" s="159" t="s">
        <v>42</v>
      </c>
      <c r="U94" s="159" t="s">
        <v>42</v>
      </c>
      <c r="V94" s="159" t="s">
        <v>42</v>
      </c>
      <c r="W94" s="159" t="s">
        <v>42</v>
      </c>
      <c r="X94" s="159" t="s">
        <v>42</v>
      </c>
      <c r="Y94" s="159" t="s">
        <v>42</v>
      </c>
      <c r="Z94" s="159" t="s">
        <v>42</v>
      </c>
      <c r="AA94" s="159" t="s">
        <v>42</v>
      </c>
      <c r="AB94" s="159" t="s">
        <v>42</v>
      </c>
      <c r="AC94" s="159" t="s">
        <v>42</v>
      </c>
      <c r="AD94" s="159" t="s">
        <v>42</v>
      </c>
      <c r="AE94" s="159" t="s">
        <v>42</v>
      </c>
      <c r="AF94" s="159" t="s">
        <v>42</v>
      </c>
      <c r="AG94" s="159" t="s">
        <v>42</v>
      </c>
      <c r="AH94" s="159" t="s">
        <v>42</v>
      </c>
      <c r="AI94" s="159" t="s">
        <v>42</v>
      </c>
      <c r="AJ94" s="159" t="s">
        <v>42</v>
      </c>
      <c r="AK94" s="159" t="s">
        <v>42</v>
      </c>
      <c r="AL94" s="159" t="s">
        <v>42</v>
      </c>
    </row>
    <row r="95" spans="1:38" ht="15.75" customHeight="1">
      <c r="A95" s="157"/>
      <c r="B95" s="157"/>
      <c r="C95" s="157" t="s">
        <v>139</v>
      </c>
      <c r="D95" s="152" t="s">
        <v>163</v>
      </c>
      <c r="E95" s="153">
        <v>243</v>
      </c>
      <c r="F95" s="153">
        <v>222</v>
      </c>
      <c r="G95" s="159">
        <f>SUM(H95:AL95)</f>
        <v>0</v>
      </c>
      <c r="H95" s="159"/>
      <c r="I95" s="159"/>
      <c r="J95" s="159"/>
      <c r="K95" s="159"/>
      <c r="L95" s="159"/>
      <c r="M95" s="159"/>
      <c r="N95" s="159"/>
      <c r="O95" s="159"/>
      <c r="P95" s="159"/>
      <c r="Q95" s="159"/>
      <c r="R95" s="159"/>
      <c r="S95" s="159"/>
      <c r="T95" s="159"/>
      <c r="U95" s="159"/>
      <c r="V95" s="159"/>
      <c r="W95" s="159"/>
      <c r="X95" s="159"/>
      <c r="Y95" s="159"/>
      <c r="Z95" s="159"/>
      <c r="AA95" s="159"/>
      <c r="AB95" s="159"/>
      <c r="AC95" s="159"/>
      <c r="AD95" s="159"/>
      <c r="AE95" s="159"/>
      <c r="AF95" s="159"/>
      <c r="AG95" s="159"/>
      <c r="AH95" s="159"/>
      <c r="AI95" s="159"/>
      <c r="AJ95" s="159"/>
      <c r="AK95" s="159"/>
      <c r="AL95" s="159"/>
    </row>
    <row r="96" spans="1:38" ht="15.75" customHeight="1">
      <c r="A96" s="157"/>
      <c r="B96" s="157"/>
      <c r="C96" s="157" t="s">
        <v>164</v>
      </c>
      <c r="D96" s="152" t="s">
        <v>165</v>
      </c>
      <c r="E96" s="153">
        <v>243</v>
      </c>
      <c r="F96" s="153">
        <v>224</v>
      </c>
      <c r="G96" s="159">
        <f>SUM(H96:AL96)</f>
        <v>0</v>
      </c>
      <c r="H96" s="159"/>
      <c r="I96" s="159"/>
      <c r="J96" s="159"/>
      <c r="K96" s="159"/>
      <c r="L96" s="159"/>
      <c r="M96" s="159"/>
      <c r="N96" s="159"/>
      <c r="O96" s="159"/>
      <c r="P96" s="159"/>
      <c r="Q96" s="159"/>
      <c r="R96" s="159"/>
      <c r="S96" s="159"/>
      <c r="T96" s="159"/>
      <c r="U96" s="159"/>
      <c r="V96" s="159"/>
      <c r="W96" s="159"/>
      <c r="X96" s="159"/>
      <c r="Y96" s="159"/>
      <c r="Z96" s="159"/>
      <c r="AA96" s="159"/>
      <c r="AB96" s="159"/>
      <c r="AC96" s="159"/>
      <c r="AD96" s="159"/>
      <c r="AE96" s="159"/>
      <c r="AF96" s="159"/>
      <c r="AG96" s="159"/>
      <c r="AH96" s="159"/>
      <c r="AI96" s="159"/>
      <c r="AJ96" s="159"/>
      <c r="AK96" s="159"/>
      <c r="AL96" s="159"/>
    </row>
    <row r="97" spans="1:38" ht="18" customHeight="1">
      <c r="A97" s="157"/>
      <c r="B97" s="157"/>
      <c r="C97" s="157" t="s">
        <v>166</v>
      </c>
      <c r="D97" s="152" t="s">
        <v>167</v>
      </c>
      <c r="E97" s="153">
        <v>243</v>
      </c>
      <c r="F97" s="153">
        <v>225</v>
      </c>
      <c r="G97" s="159">
        <f>SUM(H97:AL97)</f>
        <v>0</v>
      </c>
      <c r="H97" s="159"/>
      <c r="I97" s="159"/>
      <c r="J97" s="159"/>
      <c r="K97" s="159"/>
      <c r="L97" s="159"/>
      <c r="M97" s="159"/>
      <c r="N97" s="159"/>
      <c r="O97" s="159"/>
      <c r="P97" s="159"/>
      <c r="Q97" s="159"/>
      <c r="R97" s="159"/>
      <c r="S97" s="159"/>
      <c r="T97" s="159"/>
      <c r="U97" s="159"/>
      <c r="V97" s="159"/>
      <c r="W97" s="159"/>
      <c r="X97" s="159"/>
      <c r="Y97" s="159"/>
      <c r="Z97" s="159"/>
      <c r="AA97" s="159"/>
      <c r="AB97" s="159"/>
      <c r="AC97" s="159"/>
      <c r="AD97" s="159"/>
      <c r="AE97" s="159"/>
      <c r="AF97" s="159"/>
      <c r="AG97" s="159"/>
      <c r="AH97" s="159"/>
      <c r="AI97" s="159"/>
      <c r="AJ97" s="159"/>
      <c r="AK97" s="159"/>
      <c r="AL97" s="159"/>
    </row>
    <row r="98" spans="1:38" ht="16.5" customHeight="1">
      <c r="A98" s="157"/>
      <c r="B98" s="157"/>
      <c r="C98" s="157" t="s">
        <v>168</v>
      </c>
      <c r="D98" s="152" t="s">
        <v>169</v>
      </c>
      <c r="E98" s="153">
        <v>243</v>
      </c>
      <c r="F98" s="153">
        <v>226</v>
      </c>
      <c r="G98" s="159">
        <f>SUM(H98:AL98)</f>
        <v>0</v>
      </c>
      <c r="H98" s="159"/>
      <c r="I98" s="159"/>
      <c r="J98" s="159"/>
      <c r="K98" s="159"/>
      <c r="L98" s="159"/>
      <c r="M98" s="159"/>
      <c r="N98" s="159"/>
      <c r="O98" s="159"/>
      <c r="P98" s="159"/>
      <c r="Q98" s="159"/>
      <c r="R98" s="159"/>
      <c r="S98" s="159"/>
      <c r="T98" s="159"/>
      <c r="U98" s="159"/>
      <c r="V98" s="159"/>
      <c r="W98" s="159"/>
      <c r="X98" s="159"/>
      <c r="Y98" s="159"/>
      <c r="Z98" s="159"/>
      <c r="AA98" s="159"/>
      <c r="AB98" s="159"/>
      <c r="AC98" s="159"/>
      <c r="AD98" s="159"/>
      <c r="AE98" s="159"/>
      <c r="AF98" s="159"/>
      <c r="AG98" s="159"/>
      <c r="AH98" s="159"/>
      <c r="AI98" s="159"/>
      <c r="AJ98" s="159"/>
      <c r="AK98" s="159"/>
      <c r="AL98" s="159"/>
    </row>
    <row r="99" spans="1:38" ht="15" customHeight="1">
      <c r="A99" s="157"/>
      <c r="B99" s="157"/>
      <c r="C99" s="157" t="s">
        <v>143</v>
      </c>
      <c r="D99" s="152" t="s">
        <v>170</v>
      </c>
      <c r="E99" s="153">
        <v>243</v>
      </c>
      <c r="F99" s="153">
        <v>290</v>
      </c>
      <c r="G99" s="159">
        <f>SUM(H99:AL99)</f>
        <v>0</v>
      </c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9"/>
      <c r="AF99" s="159"/>
      <c r="AG99" s="159"/>
      <c r="AH99" s="159"/>
      <c r="AI99" s="159"/>
      <c r="AJ99" s="159"/>
      <c r="AK99" s="159"/>
      <c r="AL99" s="159"/>
    </row>
    <row r="100" spans="1:38" ht="16.5" customHeight="1">
      <c r="A100" s="157"/>
      <c r="B100" s="157"/>
      <c r="C100" s="157" t="s">
        <v>171</v>
      </c>
      <c r="D100" s="152" t="s">
        <v>172</v>
      </c>
      <c r="E100" s="153">
        <v>243</v>
      </c>
      <c r="F100" s="153">
        <v>310</v>
      </c>
      <c r="G100" s="159">
        <f>SUM(H100:AL100)</f>
        <v>0</v>
      </c>
      <c r="H100" s="159"/>
      <c r="I100" s="159"/>
      <c r="J100" s="159"/>
      <c r="K100" s="159"/>
      <c r="L100" s="159"/>
      <c r="M100" s="159"/>
      <c r="N100" s="159"/>
      <c r="O100" s="159"/>
      <c r="P100" s="159"/>
      <c r="Q100" s="159"/>
      <c r="R100" s="159"/>
      <c r="S100" s="159"/>
      <c r="T100" s="159"/>
      <c r="U100" s="159"/>
      <c r="V100" s="159"/>
      <c r="W100" s="159"/>
      <c r="X100" s="159"/>
      <c r="Y100" s="159"/>
      <c r="Z100" s="159"/>
      <c r="AA100" s="159"/>
      <c r="AB100" s="159"/>
      <c r="AC100" s="159"/>
      <c r="AD100" s="159"/>
      <c r="AE100" s="159"/>
      <c r="AF100" s="159"/>
      <c r="AG100" s="159"/>
      <c r="AH100" s="159"/>
      <c r="AI100" s="159"/>
      <c r="AJ100" s="159"/>
      <c r="AK100" s="159"/>
      <c r="AL100" s="159"/>
    </row>
    <row r="101" spans="1:38" ht="16.5" customHeight="1">
      <c r="A101" s="157"/>
      <c r="B101" s="157"/>
      <c r="C101" s="157" t="s">
        <v>173</v>
      </c>
      <c r="D101" s="152" t="s">
        <v>174</v>
      </c>
      <c r="E101" s="153">
        <v>243</v>
      </c>
      <c r="F101" s="153">
        <v>340</v>
      </c>
      <c r="G101" s="159">
        <f>SUM(H101:AL101)</f>
        <v>0</v>
      </c>
      <c r="H101" s="159"/>
      <c r="I101" s="159"/>
      <c r="J101" s="159"/>
      <c r="K101" s="159"/>
      <c r="L101" s="159"/>
      <c r="M101" s="159"/>
      <c r="N101" s="159"/>
      <c r="O101" s="159"/>
      <c r="P101" s="159"/>
      <c r="Q101" s="159"/>
      <c r="R101" s="159"/>
      <c r="S101" s="159"/>
      <c r="T101" s="159"/>
      <c r="U101" s="159"/>
      <c r="V101" s="159"/>
      <c r="W101" s="159"/>
      <c r="X101" s="159"/>
      <c r="Y101" s="159"/>
      <c r="Z101" s="159"/>
      <c r="AA101" s="159"/>
      <c r="AB101" s="159"/>
      <c r="AC101" s="159"/>
      <c r="AD101" s="159"/>
      <c r="AE101" s="159"/>
      <c r="AF101" s="159"/>
      <c r="AG101" s="159"/>
      <c r="AH101" s="159"/>
      <c r="AI101" s="159"/>
      <c r="AJ101" s="159"/>
      <c r="AK101" s="159"/>
      <c r="AL101" s="159"/>
    </row>
    <row r="102" spans="1:38" ht="24.75" customHeight="1">
      <c r="A102" s="157"/>
      <c r="B102" s="157" t="s">
        <v>175</v>
      </c>
      <c r="C102" s="157"/>
      <c r="D102" s="152" t="s">
        <v>176</v>
      </c>
      <c r="E102" s="153">
        <v>244</v>
      </c>
      <c r="F102" s="153"/>
      <c r="G102" s="158">
        <f>SUM(H102:AL102)</f>
        <v>590350</v>
      </c>
      <c r="H102" s="158">
        <f>SUM(H104:H112)</f>
        <v>83100</v>
      </c>
      <c r="I102" s="158">
        <v>369450</v>
      </c>
      <c r="J102" s="159"/>
      <c r="K102" s="159"/>
      <c r="L102" s="159"/>
      <c r="M102" s="159">
        <f>SUM(M104:M112)</f>
        <v>0</v>
      </c>
      <c r="N102" s="159">
        <f>SUM(N104:N112)</f>
        <v>0</v>
      </c>
      <c r="O102" s="159">
        <f>SUM(O104:O112)</f>
        <v>0</v>
      </c>
      <c r="P102" s="159">
        <v>0</v>
      </c>
      <c r="Q102" s="159"/>
      <c r="R102" s="159"/>
      <c r="S102" s="159">
        <f>SUM(S104:S112)</f>
        <v>0</v>
      </c>
      <c r="T102" s="159"/>
      <c r="U102" s="159"/>
      <c r="V102" s="159"/>
      <c r="W102" s="159"/>
      <c r="X102" s="159"/>
      <c r="Y102" s="159"/>
      <c r="Z102" s="159"/>
      <c r="AA102" s="159"/>
      <c r="AB102" s="159"/>
      <c r="AC102" s="159">
        <f>SUM(AC104:AC112)</f>
        <v>0</v>
      </c>
      <c r="AD102" s="159"/>
      <c r="AE102" s="159"/>
      <c r="AF102" s="159">
        <v>137800</v>
      </c>
      <c r="AG102" s="159">
        <f>SUM(AG104:AG112)</f>
        <v>0</v>
      </c>
      <c r="AH102" s="159">
        <f>SUM(AH104:AH112)</f>
        <v>0</v>
      </c>
      <c r="AI102" s="159">
        <f>SUM(AI104:AI112)</f>
        <v>0</v>
      </c>
      <c r="AJ102" s="159">
        <f>SUM(AJ104:AJ112)</f>
        <v>0</v>
      </c>
      <c r="AK102" s="159"/>
      <c r="AL102" s="159"/>
    </row>
    <row r="103" spans="1:38" ht="13.5" customHeight="1">
      <c r="A103" s="157"/>
      <c r="B103" s="157"/>
      <c r="C103" s="157" t="s">
        <v>41</v>
      </c>
      <c r="D103" s="152" t="s">
        <v>42</v>
      </c>
      <c r="E103" s="153" t="s">
        <v>42</v>
      </c>
      <c r="F103" s="153"/>
      <c r="G103" s="158" t="s">
        <v>42</v>
      </c>
      <c r="H103" s="158" t="s">
        <v>42</v>
      </c>
      <c r="I103" s="158" t="s">
        <v>42</v>
      </c>
      <c r="J103" s="159" t="s">
        <v>42</v>
      </c>
      <c r="K103" s="159" t="s">
        <v>42</v>
      </c>
      <c r="L103" s="159" t="s">
        <v>42</v>
      </c>
      <c r="M103" s="159" t="s">
        <v>42</v>
      </c>
      <c r="N103" s="159" t="s">
        <v>42</v>
      </c>
      <c r="O103" s="159" t="s">
        <v>42</v>
      </c>
      <c r="P103" s="159" t="s">
        <v>42</v>
      </c>
      <c r="Q103" s="159" t="s">
        <v>42</v>
      </c>
      <c r="R103" s="159" t="s">
        <v>42</v>
      </c>
      <c r="S103" s="159" t="s">
        <v>42</v>
      </c>
      <c r="T103" s="159" t="s">
        <v>42</v>
      </c>
      <c r="U103" s="159" t="s">
        <v>42</v>
      </c>
      <c r="V103" s="159" t="s">
        <v>42</v>
      </c>
      <c r="W103" s="159" t="s">
        <v>42</v>
      </c>
      <c r="X103" s="159" t="s">
        <v>42</v>
      </c>
      <c r="Y103" s="159" t="s">
        <v>42</v>
      </c>
      <c r="Z103" s="159" t="s">
        <v>42</v>
      </c>
      <c r="AA103" s="159" t="s">
        <v>42</v>
      </c>
      <c r="AB103" s="159" t="s">
        <v>42</v>
      </c>
      <c r="AC103" s="159" t="s">
        <v>42</v>
      </c>
      <c r="AD103" s="159" t="s">
        <v>42</v>
      </c>
      <c r="AE103" s="159" t="s">
        <v>42</v>
      </c>
      <c r="AF103" s="159" t="s">
        <v>42</v>
      </c>
      <c r="AG103" s="159" t="s">
        <v>42</v>
      </c>
      <c r="AH103" s="159" t="s">
        <v>42</v>
      </c>
      <c r="AI103" s="159" t="s">
        <v>42</v>
      </c>
      <c r="AJ103" s="159" t="s">
        <v>42</v>
      </c>
      <c r="AK103" s="159" t="s">
        <v>42</v>
      </c>
      <c r="AL103" s="159" t="s">
        <v>42</v>
      </c>
    </row>
    <row r="104" spans="1:38" ht="15.75" customHeight="1">
      <c r="A104" s="157"/>
      <c r="B104" s="157"/>
      <c r="C104" s="157" t="s">
        <v>177</v>
      </c>
      <c r="D104" s="152" t="s">
        <v>178</v>
      </c>
      <c r="E104" s="153">
        <v>244</v>
      </c>
      <c r="F104" s="153">
        <v>221</v>
      </c>
      <c r="G104" s="158">
        <f>SUM(H104:AL104)</f>
        <v>34920</v>
      </c>
      <c r="H104" s="158">
        <v>0</v>
      </c>
      <c r="I104" s="158">
        <v>34920</v>
      </c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9"/>
      <c r="AC104" s="159"/>
      <c r="AD104" s="159"/>
      <c r="AE104" s="159"/>
      <c r="AF104" s="159">
        <v>0</v>
      </c>
      <c r="AG104" s="159"/>
      <c r="AH104" s="159"/>
      <c r="AI104" s="159"/>
      <c r="AJ104" s="159"/>
      <c r="AK104" s="159"/>
      <c r="AL104" s="159"/>
    </row>
    <row r="105" spans="1:38" ht="13.5" customHeight="1">
      <c r="A105" s="157"/>
      <c r="B105" s="157"/>
      <c r="C105" s="157" t="s">
        <v>139</v>
      </c>
      <c r="D105" s="152" t="s">
        <v>179</v>
      </c>
      <c r="E105" s="153">
        <v>244</v>
      </c>
      <c r="F105" s="153">
        <v>222</v>
      </c>
      <c r="G105" s="158">
        <f>SUM(H105:AL105)</f>
        <v>0</v>
      </c>
      <c r="H105" s="158">
        <v>0</v>
      </c>
      <c r="I105" s="158">
        <v>0</v>
      </c>
      <c r="J105" s="159"/>
      <c r="K105" s="159"/>
      <c r="L105" s="159"/>
      <c r="M105" s="159"/>
      <c r="N105" s="159"/>
      <c r="O105" s="159"/>
      <c r="P105" s="159"/>
      <c r="Q105" s="159"/>
      <c r="R105" s="159"/>
      <c r="S105" s="159"/>
      <c r="T105" s="159"/>
      <c r="U105" s="159"/>
      <c r="V105" s="159"/>
      <c r="W105" s="159"/>
      <c r="X105" s="159"/>
      <c r="Y105" s="159"/>
      <c r="Z105" s="159"/>
      <c r="AA105" s="159"/>
      <c r="AB105" s="159"/>
      <c r="AC105" s="159"/>
      <c r="AD105" s="159"/>
      <c r="AE105" s="159"/>
      <c r="AF105" s="159">
        <v>0</v>
      </c>
      <c r="AG105" s="159"/>
      <c r="AH105" s="159"/>
      <c r="AI105" s="159"/>
      <c r="AJ105" s="159"/>
      <c r="AK105" s="159"/>
      <c r="AL105" s="159"/>
    </row>
    <row r="106" spans="1:38" ht="14.25" customHeight="1">
      <c r="A106" s="157"/>
      <c r="B106" s="157"/>
      <c r="C106" s="157" t="s">
        <v>180</v>
      </c>
      <c r="D106" s="152" t="s">
        <v>181</v>
      </c>
      <c r="E106" s="153">
        <v>244</v>
      </c>
      <c r="F106" s="153">
        <v>223</v>
      </c>
      <c r="G106" s="158">
        <f>SUM(H106:AL106)</f>
        <v>49094.91</v>
      </c>
      <c r="H106" s="158">
        <v>49094.91</v>
      </c>
      <c r="I106" s="158">
        <v>0</v>
      </c>
      <c r="J106" s="159"/>
      <c r="K106" s="159"/>
      <c r="L106" s="159"/>
      <c r="M106" s="159"/>
      <c r="N106" s="159"/>
      <c r="O106" s="159"/>
      <c r="P106" s="159"/>
      <c r="Q106" s="159"/>
      <c r="R106" s="159"/>
      <c r="S106" s="159"/>
      <c r="T106" s="159"/>
      <c r="U106" s="159"/>
      <c r="V106" s="159"/>
      <c r="W106" s="159"/>
      <c r="X106" s="159"/>
      <c r="Y106" s="159"/>
      <c r="Z106" s="159"/>
      <c r="AA106" s="159"/>
      <c r="AB106" s="159"/>
      <c r="AC106" s="159"/>
      <c r="AD106" s="159"/>
      <c r="AE106" s="159"/>
      <c r="AF106" s="159">
        <v>0</v>
      </c>
      <c r="AG106" s="159"/>
      <c r="AH106" s="159"/>
      <c r="AI106" s="159"/>
      <c r="AJ106" s="159"/>
      <c r="AK106" s="159"/>
      <c r="AL106" s="159"/>
    </row>
    <row r="107" spans="1:38" ht="14.25" customHeight="1">
      <c r="A107" s="157"/>
      <c r="B107" s="157"/>
      <c r="C107" s="157" t="s">
        <v>164</v>
      </c>
      <c r="D107" s="152" t="s">
        <v>182</v>
      </c>
      <c r="E107" s="153">
        <v>244</v>
      </c>
      <c r="F107" s="153">
        <v>224</v>
      </c>
      <c r="G107" s="158">
        <f>SUM(H107:AL107)</f>
        <v>266880</v>
      </c>
      <c r="H107" s="158">
        <v>0</v>
      </c>
      <c r="I107" s="158">
        <v>266880</v>
      </c>
      <c r="J107" s="159"/>
      <c r="K107" s="159"/>
      <c r="L107" s="159"/>
      <c r="M107" s="159"/>
      <c r="N107" s="159"/>
      <c r="O107" s="159"/>
      <c r="P107" s="159"/>
      <c r="Q107" s="159"/>
      <c r="R107" s="159"/>
      <c r="S107" s="159"/>
      <c r="T107" s="159"/>
      <c r="U107" s="159"/>
      <c r="V107" s="159"/>
      <c r="W107" s="159"/>
      <c r="X107" s="159"/>
      <c r="Y107" s="159"/>
      <c r="Z107" s="159"/>
      <c r="AA107" s="159"/>
      <c r="AB107" s="159"/>
      <c r="AC107" s="159"/>
      <c r="AD107" s="159"/>
      <c r="AE107" s="159"/>
      <c r="AF107" s="159">
        <v>0</v>
      </c>
      <c r="AG107" s="159"/>
      <c r="AH107" s="159"/>
      <c r="AI107" s="159"/>
      <c r="AJ107" s="159"/>
      <c r="AK107" s="159"/>
      <c r="AL107" s="159"/>
    </row>
    <row r="108" spans="1:38" ht="16.5" customHeight="1">
      <c r="A108" s="157"/>
      <c r="B108" s="157"/>
      <c r="C108" s="157" t="s">
        <v>166</v>
      </c>
      <c r="D108" s="152" t="s">
        <v>183</v>
      </c>
      <c r="E108" s="153">
        <v>244</v>
      </c>
      <c r="F108" s="153">
        <v>225</v>
      </c>
      <c r="G108" s="158">
        <f>SUM(H108:AL108)</f>
        <v>38682.25</v>
      </c>
      <c r="H108" s="158">
        <v>28482.25</v>
      </c>
      <c r="I108" s="158">
        <v>200</v>
      </c>
      <c r="J108" s="159"/>
      <c r="K108" s="159"/>
      <c r="L108" s="159"/>
      <c r="M108" s="159"/>
      <c r="N108" s="159"/>
      <c r="O108" s="159"/>
      <c r="P108" s="159"/>
      <c r="Q108" s="159"/>
      <c r="R108" s="159"/>
      <c r="S108" s="159"/>
      <c r="T108" s="159"/>
      <c r="U108" s="159"/>
      <c r="V108" s="159"/>
      <c r="W108" s="159"/>
      <c r="X108" s="159"/>
      <c r="Y108" s="159"/>
      <c r="Z108" s="159"/>
      <c r="AA108" s="159"/>
      <c r="AB108" s="159"/>
      <c r="AC108" s="159"/>
      <c r="AD108" s="159"/>
      <c r="AE108" s="159"/>
      <c r="AF108" s="158">
        <v>10000</v>
      </c>
      <c r="AG108" s="159"/>
      <c r="AH108" s="159"/>
      <c r="AI108" s="159"/>
      <c r="AJ108" s="159"/>
      <c r="AK108" s="159"/>
      <c r="AL108" s="159"/>
    </row>
    <row r="109" spans="1:38" ht="14.25" customHeight="1">
      <c r="A109" s="157"/>
      <c r="B109" s="157"/>
      <c r="C109" s="157" t="s">
        <v>168</v>
      </c>
      <c r="D109" s="152" t="s">
        <v>184</v>
      </c>
      <c r="E109" s="153">
        <v>244</v>
      </c>
      <c r="F109" s="153">
        <v>226</v>
      </c>
      <c r="G109" s="158">
        <f>SUM(H109:AL109)</f>
        <v>106222.84</v>
      </c>
      <c r="H109" s="158">
        <v>5522.84</v>
      </c>
      <c r="I109" s="158">
        <v>44800</v>
      </c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9"/>
      <c r="AF109" s="158">
        <v>55900</v>
      </c>
      <c r="AG109" s="159"/>
      <c r="AH109" s="159"/>
      <c r="AI109" s="159"/>
      <c r="AJ109" s="159"/>
      <c r="AK109" s="159"/>
      <c r="AL109" s="159"/>
    </row>
    <row r="110" spans="1:38" ht="14.25" customHeight="1">
      <c r="A110" s="157"/>
      <c r="B110" s="157"/>
      <c r="C110" s="157" t="s">
        <v>143</v>
      </c>
      <c r="D110" s="152" t="s">
        <v>185</v>
      </c>
      <c r="E110" s="153">
        <v>244</v>
      </c>
      <c r="F110" s="153">
        <v>290</v>
      </c>
      <c r="G110" s="158">
        <f>SUM(H110:AL110)</f>
        <v>3000</v>
      </c>
      <c r="H110" s="158">
        <v>0</v>
      </c>
      <c r="I110" s="158">
        <v>0</v>
      </c>
      <c r="J110" s="159"/>
      <c r="K110" s="159"/>
      <c r="L110" s="159"/>
      <c r="M110" s="159"/>
      <c r="N110" s="159"/>
      <c r="O110" s="159"/>
      <c r="P110" s="159"/>
      <c r="Q110" s="159"/>
      <c r="R110" s="159"/>
      <c r="S110" s="159"/>
      <c r="T110" s="159"/>
      <c r="U110" s="159"/>
      <c r="V110" s="159"/>
      <c r="W110" s="159"/>
      <c r="X110" s="159"/>
      <c r="Y110" s="159"/>
      <c r="Z110" s="159"/>
      <c r="AA110" s="159"/>
      <c r="AB110" s="159"/>
      <c r="AC110" s="159"/>
      <c r="AD110" s="159"/>
      <c r="AE110" s="159"/>
      <c r="AF110" s="158">
        <v>3000</v>
      </c>
      <c r="AG110" s="159"/>
      <c r="AH110" s="159"/>
      <c r="AI110" s="159"/>
      <c r="AJ110" s="159"/>
      <c r="AK110" s="159"/>
      <c r="AL110" s="159"/>
    </row>
    <row r="111" spans="1:38" ht="15.75" customHeight="1">
      <c r="A111" s="157"/>
      <c r="B111" s="157"/>
      <c r="C111" s="157" t="s">
        <v>171</v>
      </c>
      <c r="D111" s="152" t="s">
        <v>186</v>
      </c>
      <c r="E111" s="153">
        <v>244</v>
      </c>
      <c r="F111" s="153">
        <v>310</v>
      </c>
      <c r="G111" s="158">
        <f>SUM(H111:AL111)</f>
        <v>4000</v>
      </c>
      <c r="H111" s="158">
        <v>0</v>
      </c>
      <c r="I111" s="158">
        <v>4000</v>
      </c>
      <c r="J111" s="159"/>
      <c r="K111" s="159"/>
      <c r="L111" s="159"/>
      <c r="M111" s="159"/>
      <c r="N111" s="159"/>
      <c r="O111" s="159"/>
      <c r="P111" s="159"/>
      <c r="Q111" s="159"/>
      <c r="R111" s="159"/>
      <c r="S111" s="159"/>
      <c r="T111" s="159"/>
      <c r="U111" s="159"/>
      <c r="V111" s="159"/>
      <c r="W111" s="159"/>
      <c r="X111" s="159"/>
      <c r="Y111" s="159"/>
      <c r="Z111" s="159"/>
      <c r="AA111" s="159"/>
      <c r="AB111" s="159"/>
      <c r="AC111" s="159"/>
      <c r="AD111" s="159"/>
      <c r="AE111" s="159"/>
      <c r="AF111" s="158"/>
      <c r="AG111" s="159"/>
      <c r="AH111" s="159"/>
      <c r="AI111" s="159"/>
      <c r="AJ111" s="159"/>
      <c r="AK111" s="159"/>
      <c r="AL111" s="159"/>
    </row>
    <row r="112" spans="1:38" ht="15.75" customHeight="1">
      <c r="A112" s="157"/>
      <c r="B112" s="157"/>
      <c r="C112" s="157" t="s">
        <v>173</v>
      </c>
      <c r="D112" s="152" t="s">
        <v>187</v>
      </c>
      <c r="E112" s="153">
        <v>244</v>
      </c>
      <c r="F112" s="153">
        <v>340</v>
      </c>
      <c r="G112" s="158">
        <f>SUM(H112:AL112)</f>
        <v>87550</v>
      </c>
      <c r="H112" s="158">
        <v>0</v>
      </c>
      <c r="I112" s="158">
        <v>18650</v>
      </c>
      <c r="J112" s="159"/>
      <c r="K112" s="159"/>
      <c r="L112" s="159"/>
      <c r="M112" s="159"/>
      <c r="N112" s="159"/>
      <c r="O112" s="159"/>
      <c r="P112" s="159"/>
      <c r="Q112" s="159"/>
      <c r="R112" s="159"/>
      <c r="S112" s="159"/>
      <c r="T112" s="159"/>
      <c r="U112" s="159"/>
      <c r="V112" s="159"/>
      <c r="W112" s="159"/>
      <c r="X112" s="159"/>
      <c r="Y112" s="159"/>
      <c r="Z112" s="159"/>
      <c r="AA112" s="159"/>
      <c r="AB112" s="159"/>
      <c r="AC112" s="159"/>
      <c r="AD112" s="159"/>
      <c r="AE112" s="159"/>
      <c r="AF112" s="158">
        <v>68900</v>
      </c>
      <c r="AG112" s="159"/>
      <c r="AH112" s="159"/>
      <c r="AI112" s="159"/>
      <c r="AJ112" s="159"/>
      <c r="AK112" s="159"/>
      <c r="AL112" s="159"/>
    </row>
    <row r="113" spans="1:38" ht="37.5" customHeight="1">
      <c r="A113" s="157"/>
      <c r="B113" s="166" t="s">
        <v>299</v>
      </c>
      <c r="C113" s="166"/>
      <c r="D113" s="152" t="s">
        <v>189</v>
      </c>
      <c r="E113" s="167">
        <v>406</v>
      </c>
      <c r="F113" s="153"/>
      <c r="G113" s="159">
        <f>SUM(H113:AL113)</f>
        <v>0</v>
      </c>
      <c r="H113" s="159">
        <v>0</v>
      </c>
      <c r="I113" s="159">
        <v>0</v>
      </c>
      <c r="J113" s="159"/>
      <c r="K113" s="159"/>
      <c r="L113" s="159"/>
      <c r="M113" s="159">
        <f>SUM(M115:M117)</f>
        <v>0</v>
      </c>
      <c r="N113" s="159">
        <f>SUM(N115:N117)</f>
        <v>0</v>
      </c>
      <c r="O113" s="159">
        <f>SUM(O115:O117)</f>
        <v>0</v>
      </c>
      <c r="P113" s="159">
        <v>0</v>
      </c>
      <c r="Q113" s="159"/>
      <c r="R113" s="159"/>
      <c r="S113" s="159">
        <f>SUM(S115:S117)</f>
        <v>0</v>
      </c>
      <c r="T113" s="159"/>
      <c r="U113" s="159"/>
      <c r="V113" s="159"/>
      <c r="W113" s="159"/>
      <c r="X113" s="159"/>
      <c r="Y113" s="159"/>
      <c r="Z113" s="159"/>
      <c r="AA113" s="159"/>
      <c r="AB113" s="159"/>
      <c r="AC113" s="159">
        <f>SUM(AC115:AC117)</f>
        <v>0</v>
      </c>
      <c r="AD113" s="159"/>
      <c r="AE113" s="159"/>
      <c r="AF113" s="159">
        <v>0</v>
      </c>
      <c r="AG113" s="159">
        <f>SUM(AG115:AG117)</f>
        <v>0</v>
      </c>
      <c r="AH113" s="159">
        <f>SUM(AH115:AH117)</f>
        <v>0</v>
      </c>
      <c r="AI113" s="159">
        <f>SUM(AI115:AI117)</f>
        <v>0</v>
      </c>
      <c r="AJ113" s="159">
        <f>SUM(AJ115:AJ117)</f>
        <v>0</v>
      </c>
      <c r="AK113" s="159"/>
      <c r="AL113" s="159"/>
    </row>
    <row r="114" spans="1:38" ht="15" customHeight="1">
      <c r="A114" s="157"/>
      <c r="B114" s="157"/>
      <c r="C114" s="157" t="s">
        <v>41</v>
      </c>
      <c r="D114" s="152" t="s">
        <v>42</v>
      </c>
      <c r="E114" s="167" t="s">
        <v>42</v>
      </c>
      <c r="F114" s="153"/>
      <c r="G114" s="159" t="s">
        <v>42</v>
      </c>
      <c r="H114" s="159" t="s">
        <v>42</v>
      </c>
      <c r="I114" s="159" t="s">
        <v>42</v>
      </c>
      <c r="J114" s="159" t="s">
        <v>42</v>
      </c>
      <c r="K114" s="159" t="s">
        <v>42</v>
      </c>
      <c r="L114" s="159" t="s">
        <v>42</v>
      </c>
      <c r="M114" s="159" t="s">
        <v>42</v>
      </c>
      <c r="N114" s="159" t="s">
        <v>42</v>
      </c>
      <c r="O114" s="159" t="s">
        <v>42</v>
      </c>
      <c r="P114" s="159" t="s">
        <v>42</v>
      </c>
      <c r="Q114" s="159" t="s">
        <v>42</v>
      </c>
      <c r="R114" s="159" t="s">
        <v>42</v>
      </c>
      <c r="S114" s="159" t="s">
        <v>42</v>
      </c>
      <c r="T114" s="159" t="s">
        <v>42</v>
      </c>
      <c r="U114" s="159" t="s">
        <v>42</v>
      </c>
      <c r="V114" s="159" t="s">
        <v>42</v>
      </c>
      <c r="W114" s="159" t="s">
        <v>42</v>
      </c>
      <c r="X114" s="159" t="s">
        <v>42</v>
      </c>
      <c r="Y114" s="159" t="s">
        <v>42</v>
      </c>
      <c r="Z114" s="159" t="s">
        <v>42</v>
      </c>
      <c r="AA114" s="159" t="s">
        <v>42</v>
      </c>
      <c r="AB114" s="159" t="s">
        <v>42</v>
      </c>
      <c r="AC114" s="159" t="s">
        <v>42</v>
      </c>
      <c r="AD114" s="159" t="s">
        <v>42</v>
      </c>
      <c r="AE114" s="159" t="s">
        <v>42</v>
      </c>
      <c r="AF114" s="159" t="s">
        <v>42</v>
      </c>
      <c r="AG114" s="159" t="s">
        <v>42</v>
      </c>
      <c r="AH114" s="159" t="s">
        <v>42</v>
      </c>
      <c r="AI114" s="159" t="s">
        <v>42</v>
      </c>
      <c r="AJ114" s="159" t="s">
        <v>42</v>
      </c>
      <c r="AK114" s="159" t="s">
        <v>42</v>
      </c>
      <c r="AL114" s="159" t="s">
        <v>42</v>
      </c>
    </row>
    <row r="115" spans="1:38" ht="15" customHeight="1">
      <c r="A115" s="157"/>
      <c r="B115" s="157"/>
      <c r="C115" s="157" t="s">
        <v>168</v>
      </c>
      <c r="D115" s="152" t="s">
        <v>190</v>
      </c>
      <c r="E115" s="167">
        <v>406</v>
      </c>
      <c r="F115" s="153">
        <v>226</v>
      </c>
      <c r="G115" s="159">
        <f>SUM(H115:AL115)</f>
        <v>0</v>
      </c>
      <c r="H115" s="159"/>
      <c r="I115" s="159"/>
      <c r="J115" s="159"/>
      <c r="K115" s="159"/>
      <c r="L115" s="159"/>
      <c r="M115" s="159"/>
      <c r="N115" s="159"/>
      <c r="O115" s="159"/>
      <c r="P115" s="159"/>
      <c r="Q115" s="159"/>
      <c r="R115" s="159"/>
      <c r="S115" s="159"/>
      <c r="T115" s="159"/>
      <c r="U115" s="159"/>
      <c r="V115" s="159"/>
      <c r="W115" s="159"/>
      <c r="X115" s="159"/>
      <c r="Y115" s="159"/>
      <c r="Z115" s="159"/>
      <c r="AA115" s="159"/>
      <c r="AB115" s="159"/>
      <c r="AC115" s="159"/>
      <c r="AD115" s="159"/>
      <c r="AE115" s="159"/>
      <c r="AF115" s="159"/>
      <c r="AG115" s="159"/>
      <c r="AH115" s="159"/>
      <c r="AI115" s="159"/>
      <c r="AJ115" s="159"/>
      <c r="AK115" s="159"/>
      <c r="AL115" s="159"/>
    </row>
    <row r="116" spans="1:38" ht="15" customHeight="1">
      <c r="A116" s="157"/>
      <c r="B116" s="157"/>
      <c r="C116" s="157" t="s">
        <v>143</v>
      </c>
      <c r="D116" s="152" t="s">
        <v>191</v>
      </c>
      <c r="E116" s="167">
        <v>406</v>
      </c>
      <c r="F116" s="153">
        <v>290</v>
      </c>
      <c r="G116" s="159">
        <f>SUM(H116:AL116)</f>
        <v>0</v>
      </c>
      <c r="H116" s="159"/>
      <c r="I116" s="159"/>
      <c r="J116" s="159"/>
      <c r="K116" s="159"/>
      <c r="L116" s="159"/>
      <c r="M116" s="159"/>
      <c r="N116" s="159"/>
      <c r="O116" s="159"/>
      <c r="P116" s="159"/>
      <c r="Q116" s="159"/>
      <c r="R116" s="159"/>
      <c r="S116" s="159"/>
      <c r="T116" s="159"/>
      <c r="U116" s="159"/>
      <c r="V116" s="159"/>
      <c r="W116" s="159"/>
      <c r="X116" s="159"/>
      <c r="Y116" s="159"/>
      <c r="Z116" s="159"/>
      <c r="AA116" s="159"/>
      <c r="AB116" s="159"/>
      <c r="AC116" s="159"/>
      <c r="AD116" s="159"/>
      <c r="AE116" s="159"/>
      <c r="AF116" s="159"/>
      <c r="AG116" s="159"/>
      <c r="AH116" s="159"/>
      <c r="AI116" s="159"/>
      <c r="AJ116" s="159"/>
      <c r="AK116" s="159"/>
      <c r="AL116" s="159"/>
    </row>
    <row r="117" spans="1:38" ht="15" customHeight="1">
      <c r="A117" s="157"/>
      <c r="B117" s="157"/>
      <c r="C117" s="157" t="s">
        <v>171</v>
      </c>
      <c r="D117" s="152" t="s">
        <v>192</v>
      </c>
      <c r="E117" s="167">
        <v>406</v>
      </c>
      <c r="F117" s="153">
        <v>310</v>
      </c>
      <c r="G117" s="159">
        <f>SUM(H117:AL117)</f>
        <v>0</v>
      </c>
      <c r="H117" s="159"/>
      <c r="I117" s="159"/>
      <c r="J117" s="159"/>
      <c r="K117" s="159"/>
      <c r="L117" s="159"/>
      <c r="M117" s="159"/>
      <c r="N117" s="159"/>
      <c r="O117" s="159"/>
      <c r="P117" s="159"/>
      <c r="Q117" s="159"/>
      <c r="R117" s="159"/>
      <c r="S117" s="159"/>
      <c r="T117" s="159"/>
      <c r="U117" s="159"/>
      <c r="V117" s="159"/>
      <c r="W117" s="159"/>
      <c r="X117" s="159"/>
      <c r="Y117" s="159"/>
      <c r="Z117" s="159"/>
      <c r="AA117" s="159"/>
      <c r="AB117" s="159"/>
      <c r="AC117" s="159"/>
      <c r="AD117" s="159"/>
      <c r="AE117" s="159"/>
      <c r="AF117" s="159"/>
      <c r="AG117" s="159"/>
      <c r="AH117" s="159"/>
      <c r="AI117" s="159"/>
      <c r="AJ117" s="159"/>
      <c r="AK117" s="159"/>
      <c r="AL117" s="159"/>
    </row>
    <row r="118" spans="1:38" ht="39.75" customHeight="1">
      <c r="A118" s="157"/>
      <c r="B118" s="168" t="s">
        <v>193</v>
      </c>
      <c r="C118" s="168"/>
      <c r="D118" s="152" t="s">
        <v>194</v>
      </c>
      <c r="E118" s="167">
        <v>407</v>
      </c>
      <c r="F118" s="153"/>
      <c r="G118" s="159">
        <f>SUM(H118:AL118)</f>
        <v>0</v>
      </c>
      <c r="H118" s="159">
        <v>0</v>
      </c>
      <c r="I118" s="159">
        <v>0</v>
      </c>
      <c r="J118" s="159"/>
      <c r="K118" s="159"/>
      <c r="L118" s="159"/>
      <c r="M118" s="159">
        <f>SUM(M120:M125)</f>
        <v>0</v>
      </c>
      <c r="N118" s="159">
        <f>SUM(N120:N125)</f>
        <v>0</v>
      </c>
      <c r="O118" s="159">
        <f>SUM(O120:O125)</f>
        <v>0</v>
      </c>
      <c r="P118" s="159">
        <v>0</v>
      </c>
      <c r="Q118" s="159"/>
      <c r="R118" s="159"/>
      <c r="S118" s="159">
        <f>SUM(S120:S125)</f>
        <v>0</v>
      </c>
      <c r="T118" s="159"/>
      <c r="U118" s="159"/>
      <c r="V118" s="159"/>
      <c r="W118" s="159"/>
      <c r="X118" s="159"/>
      <c r="Y118" s="159"/>
      <c r="Z118" s="159"/>
      <c r="AA118" s="159"/>
      <c r="AB118" s="159"/>
      <c r="AC118" s="159">
        <f>SUM(AC120:AC125)</f>
        <v>0</v>
      </c>
      <c r="AD118" s="159"/>
      <c r="AE118" s="159"/>
      <c r="AF118" s="159">
        <v>0</v>
      </c>
      <c r="AG118" s="159">
        <f>SUM(AG120:AG125)</f>
        <v>0</v>
      </c>
      <c r="AH118" s="159">
        <f>SUM(AH120:AH125)</f>
        <v>0</v>
      </c>
      <c r="AI118" s="159">
        <f>SUM(AI120:AI125)</f>
        <v>0</v>
      </c>
      <c r="AJ118" s="159">
        <f>SUM(AJ120:AJ125)</f>
        <v>0</v>
      </c>
      <c r="AK118" s="159"/>
      <c r="AL118" s="159"/>
    </row>
    <row r="119" spans="1:38" ht="15.75" customHeight="1">
      <c r="A119" s="157"/>
      <c r="B119" s="157" t="s">
        <v>41</v>
      </c>
      <c r="C119" s="157"/>
      <c r="D119" s="152" t="s">
        <v>42</v>
      </c>
      <c r="E119" s="167" t="s">
        <v>42</v>
      </c>
      <c r="F119" s="153"/>
      <c r="G119" s="159" t="s">
        <v>42</v>
      </c>
      <c r="H119" s="159" t="s">
        <v>42</v>
      </c>
      <c r="I119" s="159" t="s">
        <v>42</v>
      </c>
      <c r="J119" s="159" t="s">
        <v>42</v>
      </c>
      <c r="K119" s="159" t="s">
        <v>42</v>
      </c>
      <c r="L119" s="159" t="s">
        <v>42</v>
      </c>
      <c r="M119" s="159" t="s">
        <v>42</v>
      </c>
      <c r="N119" s="159" t="s">
        <v>42</v>
      </c>
      <c r="O119" s="159" t="s">
        <v>42</v>
      </c>
      <c r="P119" s="159" t="s">
        <v>42</v>
      </c>
      <c r="Q119" s="159" t="s">
        <v>42</v>
      </c>
      <c r="R119" s="159" t="s">
        <v>42</v>
      </c>
      <c r="S119" s="159" t="s">
        <v>42</v>
      </c>
      <c r="T119" s="159" t="s">
        <v>42</v>
      </c>
      <c r="U119" s="159" t="s">
        <v>42</v>
      </c>
      <c r="V119" s="159" t="s">
        <v>42</v>
      </c>
      <c r="W119" s="159" t="s">
        <v>42</v>
      </c>
      <c r="X119" s="159" t="s">
        <v>42</v>
      </c>
      <c r="Y119" s="159" t="s">
        <v>42</v>
      </c>
      <c r="Z119" s="159" t="s">
        <v>42</v>
      </c>
      <c r="AA119" s="159" t="s">
        <v>42</v>
      </c>
      <c r="AB119" s="159" t="s">
        <v>42</v>
      </c>
      <c r="AC119" s="159" t="s">
        <v>42</v>
      </c>
      <c r="AD119" s="159" t="s">
        <v>42</v>
      </c>
      <c r="AE119" s="159" t="s">
        <v>42</v>
      </c>
      <c r="AF119" s="159" t="s">
        <v>42</v>
      </c>
      <c r="AG119" s="159" t="s">
        <v>42</v>
      </c>
      <c r="AH119" s="159" t="s">
        <v>42</v>
      </c>
      <c r="AI119" s="159" t="s">
        <v>42</v>
      </c>
      <c r="AJ119" s="159" t="s">
        <v>42</v>
      </c>
      <c r="AK119" s="159" t="s">
        <v>42</v>
      </c>
      <c r="AL119" s="159" t="s">
        <v>42</v>
      </c>
    </row>
    <row r="120" spans="1:38" ht="15.75" customHeight="1">
      <c r="A120" s="157"/>
      <c r="B120" s="157"/>
      <c r="C120" s="157" t="s">
        <v>139</v>
      </c>
      <c r="D120" s="152" t="s">
        <v>195</v>
      </c>
      <c r="E120" s="167">
        <v>407</v>
      </c>
      <c r="F120" s="153">
        <v>222</v>
      </c>
      <c r="G120" s="159">
        <f>SUM(H120:AL120)</f>
        <v>0</v>
      </c>
      <c r="H120" s="159"/>
      <c r="I120" s="159"/>
      <c r="J120" s="159"/>
      <c r="K120" s="159"/>
      <c r="L120" s="159"/>
      <c r="M120" s="159"/>
      <c r="N120" s="159"/>
      <c r="O120" s="159"/>
      <c r="P120" s="159"/>
      <c r="Q120" s="159"/>
      <c r="R120" s="159"/>
      <c r="S120" s="159"/>
      <c r="T120" s="159"/>
      <c r="U120" s="159"/>
      <c r="V120" s="159"/>
      <c r="W120" s="159"/>
      <c r="X120" s="159"/>
      <c r="Y120" s="159"/>
      <c r="Z120" s="159"/>
      <c r="AA120" s="159"/>
      <c r="AB120" s="159"/>
      <c r="AC120" s="159"/>
      <c r="AD120" s="159"/>
      <c r="AE120" s="159"/>
      <c r="AF120" s="159"/>
      <c r="AG120" s="159"/>
      <c r="AH120" s="159"/>
      <c r="AI120" s="159"/>
      <c r="AJ120" s="159"/>
      <c r="AK120" s="159"/>
      <c r="AL120" s="159"/>
    </row>
    <row r="121" spans="1:38" ht="15" customHeight="1">
      <c r="A121" s="157"/>
      <c r="B121" s="157"/>
      <c r="C121" s="157" t="s">
        <v>164</v>
      </c>
      <c r="D121" s="152" t="s">
        <v>196</v>
      </c>
      <c r="E121" s="167">
        <v>407</v>
      </c>
      <c r="F121" s="153">
        <v>224</v>
      </c>
      <c r="G121" s="159">
        <f>SUM(H121:AL121)</f>
        <v>0</v>
      </c>
      <c r="H121" s="159"/>
      <c r="I121" s="159"/>
      <c r="J121" s="159"/>
      <c r="K121" s="159"/>
      <c r="L121" s="159"/>
      <c r="M121" s="159"/>
      <c r="N121" s="159"/>
      <c r="O121" s="159"/>
      <c r="P121" s="159"/>
      <c r="Q121" s="159"/>
      <c r="R121" s="159"/>
      <c r="S121" s="159"/>
      <c r="T121" s="159"/>
      <c r="U121" s="159"/>
      <c r="V121" s="159"/>
      <c r="W121" s="159"/>
      <c r="X121" s="159"/>
      <c r="Y121" s="159"/>
      <c r="Z121" s="159"/>
      <c r="AA121" s="159"/>
      <c r="AB121" s="159"/>
      <c r="AC121" s="159"/>
      <c r="AD121" s="159"/>
      <c r="AE121" s="159"/>
      <c r="AF121" s="159"/>
      <c r="AG121" s="159"/>
      <c r="AH121" s="159"/>
      <c r="AI121" s="159"/>
      <c r="AJ121" s="159"/>
      <c r="AK121" s="159"/>
      <c r="AL121" s="159"/>
    </row>
    <row r="122" spans="1:38" ht="15" customHeight="1">
      <c r="A122" s="157"/>
      <c r="B122" s="157"/>
      <c r="C122" s="157" t="s">
        <v>168</v>
      </c>
      <c r="D122" s="152" t="s">
        <v>197</v>
      </c>
      <c r="E122" s="167">
        <v>407</v>
      </c>
      <c r="F122" s="153">
        <v>226</v>
      </c>
      <c r="G122" s="159">
        <f>SUM(H122:AL122)</f>
        <v>0</v>
      </c>
      <c r="H122" s="159"/>
      <c r="I122" s="159"/>
      <c r="J122" s="159"/>
      <c r="K122" s="159"/>
      <c r="L122" s="159"/>
      <c r="M122" s="159"/>
      <c r="N122" s="159"/>
      <c r="O122" s="159"/>
      <c r="P122" s="159"/>
      <c r="Q122" s="159"/>
      <c r="R122" s="159"/>
      <c r="S122" s="159"/>
      <c r="T122" s="159"/>
      <c r="U122" s="159"/>
      <c r="V122" s="159"/>
      <c r="W122" s="159"/>
      <c r="X122" s="159"/>
      <c r="Y122" s="159"/>
      <c r="Z122" s="159"/>
      <c r="AA122" s="159"/>
      <c r="AB122" s="159"/>
      <c r="AC122" s="159"/>
      <c r="AD122" s="159"/>
      <c r="AE122" s="159"/>
      <c r="AF122" s="159"/>
      <c r="AG122" s="159"/>
      <c r="AH122" s="159"/>
      <c r="AI122" s="159"/>
      <c r="AJ122" s="159"/>
      <c r="AK122" s="159"/>
      <c r="AL122" s="159"/>
    </row>
    <row r="123" spans="1:38" ht="13.5" customHeight="1">
      <c r="A123" s="157"/>
      <c r="B123" s="157"/>
      <c r="C123" s="157" t="s">
        <v>143</v>
      </c>
      <c r="D123" s="152" t="s">
        <v>198</v>
      </c>
      <c r="E123" s="167">
        <v>407</v>
      </c>
      <c r="F123" s="153">
        <v>290</v>
      </c>
      <c r="G123" s="159">
        <f>SUM(H123:AL123)</f>
        <v>0</v>
      </c>
      <c r="H123" s="159"/>
      <c r="I123" s="159"/>
      <c r="J123" s="159"/>
      <c r="K123" s="159"/>
      <c r="L123" s="159"/>
      <c r="M123" s="159"/>
      <c r="N123" s="159"/>
      <c r="O123" s="159"/>
      <c r="P123" s="159"/>
      <c r="Q123" s="159"/>
      <c r="R123" s="159"/>
      <c r="S123" s="159"/>
      <c r="T123" s="159"/>
      <c r="U123" s="159"/>
      <c r="V123" s="159"/>
      <c r="W123" s="159"/>
      <c r="X123" s="159"/>
      <c r="Y123" s="159"/>
      <c r="Z123" s="159"/>
      <c r="AA123" s="159"/>
      <c r="AB123" s="159"/>
      <c r="AC123" s="159"/>
      <c r="AD123" s="159"/>
      <c r="AE123" s="159"/>
      <c r="AF123" s="159"/>
      <c r="AG123" s="159"/>
      <c r="AH123" s="159"/>
      <c r="AI123" s="159"/>
      <c r="AJ123" s="159"/>
      <c r="AK123" s="159"/>
      <c r="AL123" s="159"/>
    </row>
    <row r="124" spans="1:38" ht="15.75" customHeight="1">
      <c r="A124" s="157"/>
      <c r="B124" s="157"/>
      <c r="C124" s="157" t="s">
        <v>171</v>
      </c>
      <c r="D124" s="152" t="s">
        <v>199</v>
      </c>
      <c r="E124" s="167">
        <v>407</v>
      </c>
      <c r="F124" s="153">
        <v>310</v>
      </c>
      <c r="G124" s="159">
        <f>SUM(H124:AL124)</f>
        <v>0</v>
      </c>
      <c r="H124" s="159"/>
      <c r="I124" s="159"/>
      <c r="J124" s="159"/>
      <c r="K124" s="159"/>
      <c r="L124" s="159"/>
      <c r="M124" s="159"/>
      <c r="N124" s="159"/>
      <c r="O124" s="159"/>
      <c r="P124" s="159"/>
      <c r="Q124" s="159"/>
      <c r="R124" s="159"/>
      <c r="S124" s="159"/>
      <c r="T124" s="159"/>
      <c r="U124" s="159"/>
      <c r="V124" s="159"/>
      <c r="W124" s="159"/>
      <c r="X124" s="159"/>
      <c r="Y124" s="159"/>
      <c r="Z124" s="159"/>
      <c r="AA124" s="159"/>
      <c r="AB124" s="159"/>
      <c r="AC124" s="159"/>
      <c r="AD124" s="159"/>
      <c r="AE124" s="159"/>
      <c r="AF124" s="159"/>
      <c r="AG124" s="159"/>
      <c r="AH124" s="159"/>
      <c r="AI124" s="159"/>
      <c r="AJ124" s="159"/>
      <c r="AK124" s="159"/>
      <c r="AL124" s="159"/>
    </row>
    <row r="125" spans="1:38" s="171" customFormat="1" ht="15.75" customHeight="1">
      <c r="A125" s="157"/>
      <c r="B125" s="157"/>
      <c r="C125" s="157" t="s">
        <v>173</v>
      </c>
      <c r="D125" s="152" t="s">
        <v>200</v>
      </c>
      <c r="E125" s="167">
        <v>407</v>
      </c>
      <c r="F125" s="153">
        <v>340</v>
      </c>
      <c r="G125" s="159">
        <f>SUM(H125:AL125)</f>
        <v>0</v>
      </c>
      <c r="H125" s="159"/>
      <c r="I125" s="159"/>
      <c r="J125" s="159"/>
      <c r="K125" s="159"/>
      <c r="L125" s="159"/>
      <c r="M125" s="159"/>
      <c r="N125" s="159"/>
      <c r="O125" s="159"/>
      <c r="P125" s="159"/>
      <c r="Q125" s="159"/>
      <c r="R125" s="159"/>
      <c r="S125" s="159"/>
      <c r="T125" s="159"/>
      <c r="U125" s="159"/>
      <c r="V125" s="159"/>
      <c r="W125" s="159"/>
      <c r="X125" s="159"/>
      <c r="Y125" s="159"/>
      <c r="Z125" s="159"/>
      <c r="AA125" s="159"/>
      <c r="AB125" s="159"/>
      <c r="AC125" s="159"/>
      <c r="AD125" s="159"/>
      <c r="AE125" s="159"/>
      <c r="AF125" s="159"/>
      <c r="AG125" s="159"/>
      <c r="AH125" s="159"/>
      <c r="AI125" s="159"/>
      <c r="AJ125" s="159"/>
      <c r="AK125" s="159"/>
      <c r="AL125" s="159"/>
    </row>
    <row r="126" spans="1:38" s="55" customFormat="1" ht="6.75" customHeight="1">
      <c r="A126" s="83"/>
      <c r="B126" s="83"/>
      <c r="C126" s="83"/>
      <c r="D126" s="172"/>
      <c r="E126" s="173"/>
      <c r="F126" s="173"/>
      <c r="G126" s="173"/>
      <c r="H126" s="173"/>
      <c r="I126" s="173"/>
      <c r="J126" s="173"/>
      <c r="K126" s="173"/>
      <c r="L126" s="173"/>
      <c r="M126" s="173"/>
      <c r="N126" s="173"/>
      <c r="O126" s="173"/>
      <c r="P126" s="173"/>
      <c r="Q126" s="173"/>
      <c r="R126" s="173"/>
      <c r="S126" s="173"/>
      <c r="T126" s="173"/>
      <c r="U126" s="173"/>
      <c r="V126" s="173"/>
      <c r="W126" s="173"/>
      <c r="X126" s="173"/>
      <c r="Y126" s="173"/>
      <c r="Z126" s="173"/>
      <c r="AA126" s="173"/>
      <c r="AB126" s="173"/>
      <c r="AC126" s="173"/>
      <c r="AD126" s="173"/>
      <c r="AE126" s="173"/>
      <c r="AF126" s="173"/>
      <c r="AG126" s="173"/>
      <c r="AH126" s="173"/>
      <c r="AI126" s="173"/>
      <c r="AJ126" s="173"/>
      <c r="AK126" s="173"/>
      <c r="AL126" s="173"/>
    </row>
    <row r="127" spans="1:38" s="55" customFormat="1" ht="15" customHeight="1">
      <c r="A127" s="174"/>
      <c r="B127" s="133" t="s">
        <v>300</v>
      </c>
      <c r="C127" s="133"/>
      <c r="D127" s="133"/>
      <c r="E127" s="133"/>
      <c r="F127" s="133"/>
      <c r="G127" s="133"/>
      <c r="H127" s="133"/>
      <c r="I127" s="133"/>
      <c r="J127" s="133"/>
      <c r="K127" s="133"/>
      <c r="L127" s="133"/>
      <c r="M127" s="133"/>
      <c r="N127" s="133"/>
      <c r="O127" s="133"/>
      <c r="P127" s="133"/>
      <c r="Q127" s="133"/>
      <c r="R127" s="133"/>
      <c r="S127" s="83"/>
      <c r="T127" s="83"/>
      <c r="U127" s="83"/>
      <c r="V127" s="83"/>
      <c r="W127" s="83"/>
      <c r="X127" s="83"/>
      <c r="Y127" s="83"/>
      <c r="Z127" s="83"/>
      <c r="AA127" s="83"/>
      <c r="AB127" s="83"/>
      <c r="AC127" s="83"/>
      <c r="AD127" s="83"/>
      <c r="AE127" s="83"/>
      <c r="AF127" s="83"/>
      <c r="AG127" s="83"/>
      <c r="AH127" s="83"/>
      <c r="AI127" s="83"/>
      <c r="AJ127" s="83"/>
      <c r="AK127" s="83"/>
      <c r="AL127" s="83"/>
    </row>
    <row r="128" spans="1:38" s="55" customFormat="1" ht="15.75" customHeight="1">
      <c r="A128" s="174"/>
      <c r="B128" s="133" t="s">
        <v>301</v>
      </c>
      <c r="C128" s="133"/>
      <c r="D128" s="133"/>
      <c r="E128" s="133"/>
      <c r="F128" s="133"/>
      <c r="G128" s="133"/>
      <c r="H128" s="133"/>
      <c r="I128" s="133"/>
      <c r="J128" s="133"/>
      <c r="K128" s="133"/>
      <c r="L128" s="133"/>
      <c r="M128" s="133"/>
      <c r="N128" s="133"/>
      <c r="O128" s="133"/>
      <c r="P128" s="133"/>
      <c r="Q128" s="133"/>
      <c r="R128" s="133"/>
      <c r="S128" s="133"/>
      <c r="T128" s="133"/>
      <c r="U128" s="133"/>
      <c r="V128" s="133"/>
      <c r="W128" s="133"/>
      <c r="X128" s="133"/>
      <c r="Y128" s="133"/>
      <c r="Z128" s="133"/>
      <c r="AA128" s="133"/>
      <c r="AB128" s="133"/>
      <c r="AC128" s="133"/>
      <c r="AD128" s="133"/>
      <c r="AE128" s="133"/>
      <c r="AF128" s="133"/>
      <c r="AG128" s="133"/>
      <c r="AH128" s="133"/>
      <c r="AI128" s="133"/>
      <c r="AJ128" s="133"/>
      <c r="AK128" s="133"/>
      <c r="AL128" s="133"/>
    </row>
    <row r="129" spans="1:38" ht="15.75" customHeight="1">
      <c r="A129" s="174"/>
      <c r="B129" s="133" t="s">
        <v>302</v>
      </c>
      <c r="C129" s="133"/>
      <c r="D129" s="133"/>
      <c r="E129" s="133"/>
      <c r="F129" s="133"/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  <c r="R129" s="133"/>
      <c r="S129" s="133"/>
      <c r="T129" s="133"/>
      <c r="U129" s="133"/>
      <c r="V129" s="133"/>
      <c r="W129" s="133"/>
      <c r="X129" s="133"/>
      <c r="Y129" s="133"/>
      <c r="Z129" s="133"/>
      <c r="AA129" s="133"/>
      <c r="AB129" s="133"/>
      <c r="AC129" s="133"/>
      <c r="AD129" s="133"/>
      <c r="AE129" s="133"/>
      <c r="AF129" s="133"/>
      <c r="AG129" s="133"/>
      <c r="AH129" s="133"/>
      <c r="AI129" s="133"/>
      <c r="AJ129" s="133"/>
      <c r="AK129" s="133"/>
      <c r="AL129" s="133"/>
    </row>
    <row r="130" spans="1:38" ht="15.75" customHeight="1">
      <c r="A130" s="174"/>
      <c r="B130" s="133" t="s">
        <v>303</v>
      </c>
      <c r="C130" s="133"/>
      <c r="D130" s="133"/>
      <c r="E130" s="133"/>
      <c r="F130" s="133"/>
      <c r="G130" s="133"/>
      <c r="H130" s="133"/>
      <c r="I130" s="133"/>
      <c r="J130" s="133"/>
      <c r="K130" s="133"/>
      <c r="L130" s="133"/>
      <c r="M130" s="133"/>
      <c r="N130" s="133"/>
      <c r="O130" s="133"/>
      <c r="P130" s="133"/>
      <c r="Q130" s="133"/>
      <c r="R130" s="133"/>
      <c r="S130" s="133"/>
      <c r="T130" s="133"/>
      <c r="U130" s="133"/>
      <c r="V130" s="133"/>
      <c r="W130" s="133"/>
      <c r="X130" s="133"/>
      <c r="Y130" s="133"/>
      <c r="Z130" s="133"/>
      <c r="AA130" s="133"/>
      <c r="AB130" s="133"/>
      <c r="AC130" s="133"/>
      <c r="AD130" s="133"/>
      <c r="AE130" s="133"/>
      <c r="AF130" s="133"/>
      <c r="AG130" s="133"/>
      <c r="AH130" s="133"/>
      <c r="AI130" s="133"/>
      <c r="AJ130" s="133"/>
      <c r="AK130" s="133"/>
      <c r="AL130" s="133"/>
    </row>
    <row r="131" spans="1:38" ht="16.5" customHeight="1">
      <c r="A131" s="87"/>
      <c r="B131" s="133" t="s">
        <v>304</v>
      </c>
      <c r="C131" s="133"/>
      <c r="D131" s="133"/>
      <c r="E131" s="133"/>
      <c r="F131" s="133"/>
      <c r="G131" s="133"/>
      <c r="H131" s="133"/>
      <c r="I131" s="133"/>
      <c r="J131" s="133"/>
      <c r="K131" s="133"/>
      <c r="L131" s="133"/>
      <c r="M131" s="133"/>
      <c r="N131" s="133"/>
      <c r="O131" s="133"/>
      <c r="P131" s="133"/>
      <c r="Q131" s="133"/>
      <c r="R131" s="133"/>
      <c r="S131" s="133"/>
      <c r="T131" s="133"/>
      <c r="U131" s="133"/>
      <c r="V131" s="133"/>
      <c r="W131" s="133"/>
      <c r="X131" s="133"/>
      <c r="Y131" s="133"/>
      <c r="Z131" s="133"/>
      <c r="AA131" s="133"/>
      <c r="AB131" s="133"/>
      <c r="AC131" s="133"/>
      <c r="AD131" s="133"/>
      <c r="AE131" s="133"/>
      <c r="AF131" s="133"/>
      <c r="AG131" s="133"/>
      <c r="AH131" s="133"/>
      <c r="AI131" s="133"/>
      <c r="AJ131" s="133"/>
      <c r="AK131" s="133"/>
      <c r="AL131" s="133"/>
    </row>
    <row r="132" spans="2:28" ht="18.75" customHeight="1">
      <c r="B132" s="133"/>
      <c r="C132" s="175" t="s">
        <v>305</v>
      </c>
      <c r="D132" s="175"/>
      <c r="E132" s="175"/>
      <c r="F132" s="175"/>
      <c r="G132" s="175"/>
      <c r="H132" s="175"/>
      <c r="I132" s="133"/>
      <c r="J132" s="133"/>
      <c r="K132" s="133"/>
      <c r="L132" s="137"/>
      <c r="M132" s="176"/>
      <c r="N132" s="124"/>
      <c r="O132" s="124"/>
      <c r="P132" s="177" t="s">
        <v>306</v>
      </c>
      <c r="Q132" s="177"/>
      <c r="R132" s="177"/>
      <c r="S132" s="177"/>
      <c r="T132" s="92"/>
      <c r="U132" s="92"/>
      <c r="V132" s="92"/>
      <c r="W132" s="92"/>
      <c r="X132" s="92"/>
      <c r="Y132" s="92"/>
      <c r="Z132" s="92"/>
      <c r="AA132" s="92"/>
      <c r="AB132" s="92"/>
    </row>
    <row r="133" spans="2:18" ht="12.75" customHeight="1">
      <c r="B133" s="121"/>
      <c r="C133" s="133" t="s">
        <v>228</v>
      </c>
      <c r="D133" s="133"/>
      <c r="E133" s="133"/>
      <c r="F133" s="122"/>
      <c r="G133" s="141"/>
      <c r="H133" s="141"/>
      <c r="I133" s="141"/>
      <c r="J133" s="141"/>
      <c r="K133" s="141"/>
      <c r="L133" s="124"/>
      <c r="M133" s="144" t="s">
        <v>5</v>
      </c>
      <c r="N133" s="124"/>
      <c r="O133" s="124"/>
      <c r="P133" s="178" t="s">
        <v>5</v>
      </c>
      <c r="Q133" s="178"/>
      <c r="R133" s="178"/>
    </row>
    <row r="134" spans="2:18" ht="13.5" customHeight="1">
      <c r="B134" s="121"/>
      <c r="C134" s="175" t="s">
        <v>229</v>
      </c>
      <c r="D134" s="175"/>
      <c r="E134" s="175"/>
      <c r="F134" s="175"/>
      <c r="G134" s="175"/>
      <c r="H134" s="175"/>
      <c r="I134" s="133"/>
      <c r="J134" s="133"/>
      <c r="K134" s="133"/>
      <c r="L134" s="124"/>
      <c r="M134" s="176"/>
      <c r="N134" s="124"/>
      <c r="O134" s="124"/>
      <c r="P134" s="179"/>
      <c r="Q134" s="180"/>
      <c r="R134" s="180"/>
    </row>
    <row r="135" spans="2:18" ht="12.75" customHeight="1">
      <c r="B135" s="121"/>
      <c r="C135" s="123"/>
      <c r="D135" s="144"/>
      <c r="E135" s="123"/>
      <c r="F135" s="122"/>
      <c r="G135" s="123"/>
      <c r="H135" s="123"/>
      <c r="I135" s="123"/>
      <c r="J135" s="123"/>
      <c r="K135" s="123"/>
      <c r="L135" s="124"/>
      <c r="M135" s="123" t="s">
        <v>5</v>
      </c>
      <c r="N135" s="124"/>
      <c r="O135" s="124"/>
      <c r="P135" s="178" t="s">
        <v>5</v>
      </c>
      <c r="Q135" s="178"/>
      <c r="R135" s="178"/>
    </row>
    <row r="136" spans="2:28" ht="15" customHeight="1">
      <c r="B136" s="121"/>
      <c r="C136" s="133" t="s">
        <v>230</v>
      </c>
      <c r="D136" s="133"/>
      <c r="E136" s="133"/>
      <c r="F136" s="133"/>
      <c r="G136" s="133"/>
      <c r="H136" s="133"/>
      <c r="I136" s="133"/>
      <c r="J136" s="133"/>
      <c r="K136" s="133"/>
      <c r="L136" s="124"/>
      <c r="M136" s="176"/>
      <c r="N136" s="124"/>
      <c r="O136" s="124"/>
      <c r="P136" s="181" t="s">
        <v>231</v>
      </c>
      <c r="Q136" s="181"/>
      <c r="R136" s="181"/>
      <c r="S136" s="96"/>
      <c r="T136" s="96"/>
      <c r="U136" s="96"/>
      <c r="V136" s="96"/>
      <c r="W136" s="96"/>
      <c r="X136" s="96"/>
      <c r="Y136" s="96"/>
      <c r="Z136" s="96"/>
      <c r="AA136" s="96"/>
      <c r="AB136" s="96"/>
    </row>
    <row r="137" spans="2:18" ht="12.75" customHeight="1">
      <c r="B137" s="121"/>
      <c r="C137" s="137"/>
      <c r="D137" s="121"/>
      <c r="E137" s="137"/>
      <c r="F137" s="122"/>
      <c r="G137" s="123"/>
      <c r="H137" s="123"/>
      <c r="I137" s="123"/>
      <c r="J137" s="123"/>
      <c r="K137" s="123"/>
      <c r="L137" s="124"/>
      <c r="M137" s="123" t="s">
        <v>5</v>
      </c>
      <c r="N137" s="124"/>
      <c r="O137" s="124"/>
      <c r="P137" s="178" t="s">
        <v>5</v>
      </c>
      <c r="Q137" s="178"/>
      <c r="R137" s="178"/>
    </row>
    <row r="138" spans="2:28" ht="18" customHeight="1">
      <c r="B138" s="121"/>
      <c r="C138" s="133" t="s">
        <v>232</v>
      </c>
      <c r="D138" s="133"/>
      <c r="E138" s="133"/>
      <c r="F138" s="133"/>
      <c r="G138" s="133"/>
      <c r="H138" s="141"/>
      <c r="I138" s="141"/>
      <c r="J138" s="141"/>
      <c r="K138" s="141"/>
      <c r="L138" s="124"/>
      <c r="M138" s="176"/>
      <c r="N138" s="124"/>
      <c r="O138" s="124"/>
      <c r="P138" s="181" t="s">
        <v>231</v>
      </c>
      <c r="Q138" s="181"/>
      <c r="R138" s="181"/>
      <c r="S138" s="181"/>
      <c r="T138" s="96"/>
      <c r="U138" s="96"/>
      <c r="V138" s="96"/>
      <c r="W138" s="96"/>
      <c r="X138" s="96"/>
      <c r="Y138" s="96"/>
      <c r="Z138" s="96"/>
      <c r="AA138" s="96"/>
      <c r="AB138" s="96"/>
    </row>
    <row r="139" spans="2:18" ht="12.75" customHeight="1">
      <c r="B139" s="121"/>
      <c r="C139" s="133" t="s">
        <v>233</v>
      </c>
      <c r="D139" s="133"/>
      <c r="E139" s="133"/>
      <c r="F139" s="122"/>
      <c r="G139" s="123"/>
      <c r="H139" s="123"/>
      <c r="I139" s="123"/>
      <c r="J139" s="123"/>
      <c r="K139" s="123"/>
      <c r="L139" s="124"/>
      <c r="M139" s="123" t="s">
        <v>5</v>
      </c>
      <c r="N139" s="124"/>
      <c r="O139" s="124"/>
      <c r="P139" s="178" t="s">
        <v>5</v>
      </c>
      <c r="Q139" s="178"/>
      <c r="R139" s="178"/>
    </row>
    <row r="140" spans="2:18" ht="12.75" customHeight="1">
      <c r="B140" s="121"/>
      <c r="C140" s="133" t="s">
        <v>237</v>
      </c>
      <c r="D140" s="133"/>
      <c r="E140" s="133"/>
      <c r="F140" s="133"/>
      <c r="G140" s="123"/>
      <c r="H140" s="143"/>
      <c r="I140" s="143"/>
      <c r="J140" s="143"/>
      <c r="K140" s="143"/>
      <c r="L140" s="143"/>
      <c r="M140" s="143"/>
      <c r="N140" s="143"/>
      <c r="O140" s="143"/>
      <c r="P140" s="143"/>
      <c r="Q140" s="143"/>
      <c r="R140" s="124"/>
    </row>
    <row r="141" spans="2:18" ht="12.75">
      <c r="B141" s="121"/>
      <c r="C141" s="182"/>
      <c r="D141" s="182"/>
      <c r="E141" s="182"/>
      <c r="F141" s="182"/>
      <c r="G141" s="182"/>
      <c r="H141" s="182"/>
      <c r="I141" s="182"/>
      <c r="J141" s="182"/>
      <c r="K141" s="182"/>
      <c r="L141" s="137"/>
      <c r="M141" s="176"/>
      <c r="N141" s="124"/>
      <c r="O141" s="124"/>
      <c r="P141" s="124"/>
      <c r="Q141" s="124"/>
      <c r="R141" s="124"/>
    </row>
    <row r="142" spans="3:17" ht="12.75">
      <c r="C142"/>
      <c r="D142"/>
      <c r="E142"/>
      <c r="F142"/>
      <c r="G142"/>
      <c r="H142"/>
      <c r="I142"/>
      <c r="J142"/>
      <c r="K142"/>
      <c r="L142" s="95"/>
      <c r="M142" s="183"/>
      <c r="N142" s="95"/>
      <c r="O142" s="95"/>
      <c r="P142" s="95"/>
      <c r="Q142" s="95"/>
    </row>
    <row r="143" spans="3:17" ht="12.75">
      <c r="C143"/>
      <c r="D143"/>
      <c r="E143"/>
      <c r="F143"/>
      <c r="G143"/>
      <c r="H143"/>
      <c r="I143"/>
      <c r="J143"/>
      <c r="K143"/>
      <c r="L143" s="95"/>
      <c r="M143" s="97" t="s">
        <v>5</v>
      </c>
      <c r="N143" s="95"/>
      <c r="O143" s="95"/>
      <c r="P143" s="95"/>
      <c r="Q143" s="95"/>
    </row>
    <row r="144" spans="3:17" ht="12.75">
      <c r="C144"/>
      <c r="D144"/>
      <c r="E144"/>
      <c r="F144"/>
      <c r="G144"/>
      <c r="H144"/>
      <c r="I144"/>
      <c r="J144"/>
      <c r="K144"/>
      <c r="L144" s="95"/>
      <c r="M144" s="183"/>
      <c r="N144" s="95"/>
      <c r="O144" s="95"/>
      <c r="P144" s="95"/>
      <c r="Q144" s="95"/>
    </row>
    <row r="145" spans="3:11" ht="12.75">
      <c r="C145"/>
      <c r="D145"/>
      <c r="E145"/>
      <c r="F145"/>
      <c r="G145"/>
      <c r="H145"/>
      <c r="I145"/>
      <c r="J145"/>
      <c r="K145"/>
    </row>
  </sheetData>
  <sheetProtection selectLockedCells="1" selectUnlockedCells="1"/>
  <mergeCells count="101">
    <mergeCell ref="A1:AL1"/>
    <mergeCell ref="A2:AL2"/>
    <mergeCell ref="A4:C8"/>
    <mergeCell ref="D4:D8"/>
    <mergeCell ref="E4:F6"/>
    <mergeCell ref="G4:AL4"/>
    <mergeCell ref="G5:G8"/>
    <mergeCell ref="H5:AL5"/>
    <mergeCell ref="H6:O6"/>
    <mergeCell ref="P6:R6"/>
    <mergeCell ref="AD6:AE6"/>
    <mergeCell ref="AF6:AL6"/>
    <mergeCell ref="E7:E8"/>
    <mergeCell ref="F7:F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AC7:AC8"/>
    <mergeCell ref="AD7:AD8"/>
    <mergeCell ref="AE7:AE8"/>
    <mergeCell ref="AF7:AF8"/>
    <mergeCell ref="AG7:AG8"/>
    <mergeCell ref="AH7:AH8"/>
    <mergeCell ref="AI7:AI8"/>
    <mergeCell ref="AJ7:AJ8"/>
    <mergeCell ref="AK7:AK8"/>
    <mergeCell ref="AL7:AL8"/>
    <mergeCell ref="A9:C9"/>
    <mergeCell ref="E9:F9"/>
    <mergeCell ref="A10:C10"/>
    <mergeCell ref="A11:C11"/>
    <mergeCell ref="A12:C12"/>
    <mergeCell ref="A13:C13"/>
    <mergeCell ref="B14:C14"/>
    <mergeCell ref="B15:C15"/>
    <mergeCell ref="B19:C19"/>
    <mergeCell ref="A25:C25"/>
    <mergeCell ref="A26:C26"/>
    <mergeCell ref="B27:C27"/>
    <mergeCell ref="B28:C28"/>
    <mergeCell ref="B29:C29"/>
    <mergeCell ref="B30:C30"/>
    <mergeCell ref="A31:C31"/>
    <mergeCell ref="B32:C32"/>
    <mergeCell ref="B33:C33"/>
    <mergeCell ref="A34:C34"/>
    <mergeCell ref="B35:C35"/>
    <mergeCell ref="B36:C36"/>
    <mergeCell ref="B45:C45"/>
    <mergeCell ref="B56:C56"/>
    <mergeCell ref="B61:C61"/>
    <mergeCell ref="B62:C62"/>
    <mergeCell ref="A69:C69"/>
    <mergeCell ref="A70:C70"/>
    <mergeCell ref="B71:C71"/>
    <mergeCell ref="B72:C72"/>
    <mergeCell ref="B76:C76"/>
    <mergeCell ref="A82:C82"/>
    <mergeCell ref="A83:C83"/>
    <mergeCell ref="B84:C84"/>
    <mergeCell ref="B85:C85"/>
    <mergeCell ref="B86:C86"/>
    <mergeCell ref="B87:C87"/>
    <mergeCell ref="A88:C88"/>
    <mergeCell ref="B89:C89"/>
    <mergeCell ref="B90:C90"/>
    <mergeCell ref="A91:C91"/>
    <mergeCell ref="B92:C92"/>
    <mergeCell ref="B93:C93"/>
    <mergeCell ref="B102:C102"/>
    <mergeCell ref="B113:C113"/>
    <mergeCell ref="B118:C118"/>
    <mergeCell ref="B119:C119"/>
    <mergeCell ref="B127:R127"/>
    <mergeCell ref="B128:AL128"/>
    <mergeCell ref="B129:AL129"/>
    <mergeCell ref="B130:AL130"/>
    <mergeCell ref="B131:AL131"/>
    <mergeCell ref="C132:H132"/>
    <mergeCell ref="P132:S132"/>
    <mergeCell ref="C133:E133"/>
    <mergeCell ref="P133:R133"/>
    <mergeCell ref="C134:H134"/>
    <mergeCell ref="P135:R135"/>
    <mergeCell ref="C136:H136"/>
    <mergeCell ref="P136:R136"/>
    <mergeCell ref="P137:R137"/>
    <mergeCell ref="C138:G138"/>
    <mergeCell ref="P138:S138"/>
    <mergeCell ref="C139:E139"/>
    <mergeCell ref="P139:R139"/>
    <mergeCell ref="C140:F140"/>
  </mergeCells>
  <printOptions/>
  <pageMargins left="0.5118055555555555" right="0.43333333333333335" top="0.5118055555555555" bottom="0.5513888888888889" header="0.5118055555555555" footer="0.5118055555555555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43"/>
  <sheetViews>
    <sheetView zoomScale="88" zoomScaleNormal="88" workbookViewId="0" topLeftCell="A1">
      <selection activeCell="I7" sqref="I7"/>
    </sheetView>
  </sheetViews>
  <sheetFormatPr defaultColWidth="9.00390625" defaultRowHeight="12.75"/>
  <cols>
    <col min="1" max="1" width="0" style="16" hidden="1" customWidth="1"/>
    <col min="2" max="3" width="0" style="55" hidden="1" customWidth="1"/>
    <col min="4" max="4" width="44.75390625" style="56" customWidth="1"/>
    <col min="5" max="6" width="5.875" style="57" customWidth="1"/>
    <col min="7" max="7" width="5.25390625" style="58" customWidth="1"/>
    <col min="8" max="8" width="14.125" style="58" customWidth="1"/>
    <col min="9" max="9" width="18.75390625" style="58" customWidth="1"/>
    <col min="10" max="10" width="15.00390625" style="58" customWidth="1"/>
    <col min="11" max="13" width="0" style="58" hidden="1" customWidth="1"/>
    <col min="14" max="14" width="12.25390625" style="58" customWidth="1"/>
    <col min="15" max="15" width="11.125" style="58" customWidth="1"/>
    <col min="16" max="16" width="13.75390625" style="58" customWidth="1"/>
    <col min="17" max="17" width="25.375" style="58" customWidth="1"/>
    <col min="18" max="18" width="14.00390625" style="58" customWidth="1"/>
    <col min="19" max="19" width="8.25390625" style="58" customWidth="1"/>
    <col min="20" max="21" width="0" style="58" hidden="1" customWidth="1"/>
    <col min="22" max="22" width="7.875" style="58" customWidth="1"/>
    <col min="23" max="23" width="7.125" style="58" customWidth="1"/>
    <col min="24" max="24" width="14.125" style="16" customWidth="1"/>
    <col min="25" max="28" width="0" style="16" hidden="1" customWidth="1"/>
    <col min="29" max="29" width="13.25390625" style="16" customWidth="1"/>
    <col min="30" max="30" width="9.125" style="16" customWidth="1"/>
    <col min="31" max="16384" width="9.125" style="16" customWidth="1"/>
  </cols>
  <sheetData>
    <row r="1" spans="1:30" ht="18" customHeight="1">
      <c r="A1" s="59" t="s">
        <v>240</v>
      </c>
      <c r="B1" s="43" t="s">
        <v>240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</row>
    <row r="2" spans="1:30" ht="18" customHeight="1" hidden="1">
      <c r="A2" s="59"/>
      <c r="B2" s="43" t="s">
        <v>241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</row>
    <row r="3" spans="1:30" ht="18" customHeight="1">
      <c r="A3" s="184"/>
      <c r="B3" s="101"/>
      <c r="C3" s="101"/>
      <c r="D3" s="101"/>
      <c r="E3" s="102"/>
      <c r="F3" s="103" t="s">
        <v>307</v>
      </c>
      <c r="G3" s="103"/>
      <c r="H3" s="103"/>
      <c r="I3" s="62" t="s">
        <v>308</v>
      </c>
      <c r="J3" s="62"/>
      <c r="K3" s="62"/>
      <c r="L3" s="62"/>
      <c r="M3" s="62"/>
      <c r="N3" s="62"/>
      <c r="O3" s="62"/>
      <c r="P3" s="62"/>
      <c r="Q3" s="62"/>
      <c r="R3" s="62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</row>
    <row r="4" spans="1:30" ht="15.75" customHeight="1">
      <c r="A4" s="45" t="s">
        <v>38</v>
      </c>
      <c r="B4" s="125" t="s">
        <v>38</v>
      </c>
      <c r="C4" s="125"/>
      <c r="D4" s="125"/>
      <c r="E4" s="126" t="s">
        <v>67</v>
      </c>
      <c r="F4" s="125" t="s">
        <v>68</v>
      </c>
      <c r="G4" s="125"/>
      <c r="H4" s="125" t="s">
        <v>69</v>
      </c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</row>
    <row r="5" spans="1:30" ht="15" customHeight="1">
      <c r="A5" s="45"/>
      <c r="B5" s="125"/>
      <c r="C5" s="125"/>
      <c r="D5" s="125"/>
      <c r="E5" s="126"/>
      <c r="F5" s="125"/>
      <c r="G5" s="125"/>
      <c r="H5" s="125" t="s">
        <v>70</v>
      </c>
      <c r="I5" s="125" t="s">
        <v>71</v>
      </c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</row>
    <row r="6" spans="1:30" ht="51.75" customHeight="1">
      <c r="A6" s="45"/>
      <c r="B6" s="125"/>
      <c r="C6" s="125"/>
      <c r="D6" s="125"/>
      <c r="E6" s="126"/>
      <c r="F6" s="125"/>
      <c r="G6" s="125"/>
      <c r="H6" s="125"/>
      <c r="I6" s="125" t="s">
        <v>72</v>
      </c>
      <c r="J6" s="125"/>
      <c r="K6" s="125"/>
      <c r="L6" s="125"/>
      <c r="M6" s="125"/>
      <c r="N6" s="125"/>
      <c r="O6" s="125"/>
      <c r="P6" s="125"/>
      <c r="Q6" s="125" t="s">
        <v>73</v>
      </c>
      <c r="R6" s="125"/>
      <c r="S6" s="125"/>
      <c r="T6" s="125" t="s">
        <v>74</v>
      </c>
      <c r="U6" s="125" t="s">
        <v>75</v>
      </c>
      <c r="V6" s="145" t="s">
        <v>74</v>
      </c>
      <c r="W6" s="145"/>
      <c r="X6" s="145" t="s">
        <v>75</v>
      </c>
      <c r="Y6" s="145"/>
      <c r="Z6" s="145"/>
      <c r="AA6" s="145"/>
      <c r="AB6" s="145"/>
      <c r="AC6" s="145"/>
      <c r="AD6" s="145"/>
    </row>
    <row r="7" spans="1:30" ht="144.75" customHeight="1">
      <c r="A7" s="45"/>
      <c r="B7" s="125"/>
      <c r="C7" s="125"/>
      <c r="D7" s="125"/>
      <c r="E7" s="126"/>
      <c r="F7" s="125" t="s">
        <v>76</v>
      </c>
      <c r="G7" s="125" t="s">
        <v>77</v>
      </c>
      <c r="H7" s="125"/>
      <c r="I7" s="125" t="s">
        <v>95</v>
      </c>
      <c r="J7" s="125" t="s">
        <v>97</v>
      </c>
      <c r="K7" s="125" t="s">
        <v>99</v>
      </c>
      <c r="L7" s="125" t="s">
        <v>101</v>
      </c>
      <c r="M7" s="125" t="s">
        <v>103</v>
      </c>
      <c r="N7" s="145" t="s">
        <v>99</v>
      </c>
      <c r="O7" s="145" t="s">
        <v>101</v>
      </c>
      <c r="P7" s="145" t="s">
        <v>103</v>
      </c>
      <c r="Q7" s="185" t="s">
        <v>242</v>
      </c>
      <c r="R7" s="145" t="s">
        <v>243</v>
      </c>
      <c r="S7" s="185" t="s">
        <v>309</v>
      </c>
      <c r="T7" s="186" t="s">
        <v>245</v>
      </c>
      <c r="U7" s="186" t="s">
        <v>246</v>
      </c>
      <c r="V7" s="145" t="s">
        <v>310</v>
      </c>
      <c r="W7" s="145" t="s">
        <v>311</v>
      </c>
      <c r="X7" s="125" t="s">
        <v>312</v>
      </c>
      <c r="Y7" s="186" t="s">
        <v>250</v>
      </c>
      <c r="Z7" s="186" t="s">
        <v>251</v>
      </c>
      <c r="AA7" s="125" t="s">
        <v>252</v>
      </c>
      <c r="AB7" s="125" t="s">
        <v>253</v>
      </c>
      <c r="AC7" s="125" t="s">
        <v>313</v>
      </c>
      <c r="AD7" s="125" t="s">
        <v>255</v>
      </c>
    </row>
    <row r="8" spans="1:30" ht="29.25" customHeight="1">
      <c r="A8" s="45"/>
      <c r="B8" s="125"/>
      <c r="C8" s="125"/>
      <c r="D8" s="125"/>
      <c r="E8" s="126"/>
      <c r="F8" s="125"/>
      <c r="G8" s="125"/>
      <c r="H8" s="125"/>
      <c r="I8" s="125"/>
      <c r="J8" s="125"/>
      <c r="K8" s="125"/>
      <c r="L8" s="125"/>
      <c r="M8" s="125"/>
      <c r="N8" s="145"/>
      <c r="O8" s="145"/>
      <c r="P8" s="145"/>
      <c r="Q8" s="185"/>
      <c r="R8" s="145"/>
      <c r="S8" s="185"/>
      <c r="T8" s="185"/>
      <c r="U8" s="185"/>
      <c r="V8" s="145"/>
      <c r="W8" s="145"/>
      <c r="X8" s="125"/>
      <c r="Y8" s="125"/>
      <c r="Z8" s="125"/>
      <c r="AA8" s="125"/>
      <c r="AB8" s="125"/>
      <c r="AC8" s="125"/>
      <c r="AD8" s="125"/>
    </row>
    <row r="9" spans="1:30" ht="15" customHeight="1">
      <c r="A9" s="45">
        <v>1</v>
      </c>
      <c r="B9" s="185">
        <v>1</v>
      </c>
      <c r="C9" s="185"/>
      <c r="D9" s="185"/>
      <c r="E9" s="187">
        <v>2</v>
      </c>
      <c r="F9" s="185">
        <v>3</v>
      </c>
      <c r="G9" s="185"/>
      <c r="H9" s="188">
        <v>4</v>
      </c>
      <c r="I9" s="188">
        <v>5</v>
      </c>
      <c r="J9" s="188">
        <v>6</v>
      </c>
      <c r="K9" s="188">
        <v>7</v>
      </c>
      <c r="L9" s="188">
        <v>8</v>
      </c>
      <c r="M9" s="188">
        <v>9</v>
      </c>
      <c r="N9" s="188">
        <v>7</v>
      </c>
      <c r="O9" s="188">
        <v>8</v>
      </c>
      <c r="P9" s="188">
        <v>9</v>
      </c>
      <c r="Q9" s="188">
        <v>10</v>
      </c>
      <c r="R9" s="188">
        <v>11</v>
      </c>
      <c r="S9" s="188">
        <v>12</v>
      </c>
      <c r="T9" s="188">
        <v>10</v>
      </c>
      <c r="U9" s="188">
        <v>11</v>
      </c>
      <c r="V9" s="188">
        <v>13</v>
      </c>
      <c r="W9" s="188">
        <v>14</v>
      </c>
      <c r="X9" s="188">
        <v>15</v>
      </c>
      <c r="Y9" s="188">
        <v>13</v>
      </c>
      <c r="Z9" s="188">
        <v>14</v>
      </c>
      <c r="AA9" s="188">
        <v>15</v>
      </c>
      <c r="AB9" s="188">
        <v>16</v>
      </c>
      <c r="AC9" s="188">
        <v>16</v>
      </c>
      <c r="AD9" s="188">
        <v>17</v>
      </c>
    </row>
    <row r="10" spans="1:30" s="77" customFormat="1" ht="16.5" customHeight="1">
      <c r="A10" s="189" t="s">
        <v>125</v>
      </c>
      <c r="B10" s="190" t="s">
        <v>125</v>
      </c>
      <c r="C10" s="190"/>
      <c r="D10" s="190"/>
      <c r="E10" s="128" t="s">
        <v>80</v>
      </c>
      <c r="F10" s="129" t="s">
        <v>42</v>
      </c>
      <c r="G10" s="129"/>
      <c r="H10" s="191">
        <v>6539179.25</v>
      </c>
      <c r="I10" s="192">
        <f>I12+I69</f>
        <v>423658.07</v>
      </c>
      <c r="J10" s="192">
        <f>J12+J69</f>
        <v>3959821.18</v>
      </c>
      <c r="K10" s="192"/>
      <c r="L10" s="192"/>
      <c r="M10" s="192">
        <f>M12+M69</f>
        <v>0</v>
      </c>
      <c r="N10" s="192"/>
      <c r="O10" s="192"/>
      <c r="P10" s="192"/>
      <c r="Q10" s="192">
        <f>Q12+Q69</f>
        <v>1875700</v>
      </c>
      <c r="R10" s="192"/>
      <c r="S10" s="192"/>
      <c r="T10" s="192">
        <f>T12+T69</f>
        <v>1875700</v>
      </c>
      <c r="U10" s="192">
        <f>U12+U69</f>
        <v>0</v>
      </c>
      <c r="V10" s="192"/>
      <c r="W10" s="192"/>
      <c r="X10" s="192">
        <f>X12+X69</f>
        <v>280000</v>
      </c>
      <c r="Y10" s="192">
        <f>Y12+Y69</f>
        <v>0</v>
      </c>
      <c r="Z10" s="192">
        <f>Z12+Z69</f>
        <v>0</v>
      </c>
      <c r="AA10" s="192">
        <f>AA12+AA69</f>
        <v>0</v>
      </c>
      <c r="AB10" s="192">
        <f>AB12+AB69</f>
        <v>0</v>
      </c>
      <c r="AC10" s="192"/>
      <c r="AD10" s="192"/>
    </row>
    <row r="11" spans="1:30" ht="16.5" customHeight="1">
      <c r="A11" s="118" t="s">
        <v>71</v>
      </c>
      <c r="B11" s="193" t="s">
        <v>71</v>
      </c>
      <c r="C11" s="193"/>
      <c r="D11" s="193"/>
      <c r="E11" s="128" t="s">
        <v>42</v>
      </c>
      <c r="F11" s="129" t="s">
        <v>42</v>
      </c>
      <c r="G11" s="129"/>
      <c r="H11" s="194" t="s">
        <v>42</v>
      </c>
      <c r="I11" s="194" t="s">
        <v>42</v>
      </c>
      <c r="J11" s="194" t="s">
        <v>42</v>
      </c>
      <c r="K11" s="194" t="s">
        <v>42</v>
      </c>
      <c r="L11" s="194" t="s">
        <v>42</v>
      </c>
      <c r="M11" s="194" t="s">
        <v>42</v>
      </c>
      <c r="N11" s="194" t="s">
        <v>42</v>
      </c>
      <c r="O11" s="194" t="s">
        <v>42</v>
      </c>
      <c r="P11" s="194" t="s">
        <v>42</v>
      </c>
      <c r="Q11" s="194" t="s">
        <v>42</v>
      </c>
      <c r="R11" s="194" t="s">
        <v>42</v>
      </c>
      <c r="S11" s="194" t="s">
        <v>42</v>
      </c>
      <c r="T11" s="194" t="s">
        <v>42</v>
      </c>
      <c r="U11" s="194" t="s">
        <v>42</v>
      </c>
      <c r="V11" s="194" t="s">
        <v>42</v>
      </c>
      <c r="W11" s="194" t="s">
        <v>42</v>
      </c>
      <c r="X11" s="194" t="s">
        <v>42</v>
      </c>
      <c r="Y11" s="194"/>
      <c r="Z11" s="194"/>
      <c r="AA11" s="194" t="s">
        <v>42</v>
      </c>
      <c r="AB11" s="194" t="s">
        <v>42</v>
      </c>
      <c r="AC11" s="194" t="s">
        <v>42</v>
      </c>
      <c r="AD11" s="194" t="s">
        <v>42</v>
      </c>
    </row>
    <row r="12" spans="1:30" s="77" customFormat="1" ht="16.5" customHeight="1">
      <c r="A12" s="189" t="s">
        <v>256</v>
      </c>
      <c r="B12" s="190" t="s">
        <v>256</v>
      </c>
      <c r="C12" s="190"/>
      <c r="D12" s="190"/>
      <c r="E12" s="195" t="s">
        <v>86</v>
      </c>
      <c r="F12" s="196"/>
      <c r="G12" s="196"/>
      <c r="H12" s="197">
        <f>SUM(I12:AD12)</f>
        <v>0</v>
      </c>
      <c r="I12" s="197">
        <f>I13+I25+I26+I31+I34</f>
        <v>0</v>
      </c>
      <c r="J12" s="197">
        <f>J13+J25+J26+J31+J34</f>
        <v>0</v>
      </c>
      <c r="K12" s="197">
        <f>K13+K25+K26+K31+K34</f>
        <v>0</v>
      </c>
      <c r="L12" s="197">
        <f>L13+L25+L26+L31+L34</f>
        <v>0</v>
      </c>
      <c r="M12" s="197">
        <f>M13+M25+M26+M31+M34</f>
        <v>0</v>
      </c>
      <c r="N12" s="194"/>
      <c r="O12" s="194"/>
      <c r="P12" s="194"/>
      <c r="Q12" s="197">
        <f>Q13+Q25+Q26+Q31+Q34</f>
        <v>0</v>
      </c>
      <c r="R12" s="194"/>
      <c r="S12" s="197"/>
      <c r="T12" s="197">
        <f>T13+T25+T26+T31+T34</f>
        <v>0</v>
      </c>
      <c r="U12" s="197">
        <f>U13+U25+U26+U31+U34</f>
        <v>0</v>
      </c>
      <c r="V12" s="197"/>
      <c r="W12" s="197"/>
      <c r="X12" s="197">
        <f>X13+X25+X26+X31+X34</f>
        <v>0</v>
      </c>
      <c r="Y12" s="197">
        <f>Y13+Y25+Y26+Y31+Y34</f>
        <v>0</v>
      </c>
      <c r="Z12" s="197">
        <f>Z13+Z25+Z26+Z31+Z34</f>
        <v>0</v>
      </c>
      <c r="AA12" s="197">
        <f>AA13+AA25+AA26+AA31+AA34</f>
        <v>0</v>
      </c>
      <c r="AB12" s="197">
        <f>AB13+AB25+AB26+AB31+AB34</f>
        <v>0</v>
      </c>
      <c r="AC12" s="197"/>
      <c r="AD12" s="197"/>
    </row>
    <row r="13" spans="1:30" ht="15" customHeight="1">
      <c r="A13" s="198" t="s">
        <v>127</v>
      </c>
      <c r="B13" s="199" t="s">
        <v>127</v>
      </c>
      <c r="C13" s="199"/>
      <c r="D13" s="199"/>
      <c r="E13" s="130" t="s">
        <v>88</v>
      </c>
      <c r="F13" s="129">
        <v>110</v>
      </c>
      <c r="G13" s="129"/>
      <c r="H13" s="194">
        <v>0</v>
      </c>
      <c r="I13" s="200">
        <v>0</v>
      </c>
      <c r="J13" s="200">
        <v>0</v>
      </c>
      <c r="K13" s="200">
        <f>K15+K19</f>
        <v>0</v>
      </c>
      <c r="L13" s="200">
        <f>L15+L19</f>
        <v>0</v>
      </c>
      <c r="M13" s="200">
        <f>M15+M19</f>
        <v>0</v>
      </c>
      <c r="N13" s="200"/>
      <c r="O13" s="200"/>
      <c r="P13" s="200"/>
      <c r="Q13" s="200">
        <f>Q15+Q19</f>
        <v>0</v>
      </c>
      <c r="R13" s="200"/>
      <c r="S13" s="200"/>
      <c r="T13" s="200">
        <f>T15+T19</f>
        <v>0</v>
      </c>
      <c r="U13" s="200">
        <f>U15+U19</f>
        <v>0</v>
      </c>
      <c r="V13" s="200"/>
      <c r="W13" s="200"/>
      <c r="X13" s="200">
        <v>0</v>
      </c>
      <c r="Y13" s="200">
        <f>Y15+Y19</f>
        <v>0</v>
      </c>
      <c r="Z13" s="200">
        <f>Z15+Z19</f>
        <v>0</v>
      </c>
      <c r="AA13" s="200">
        <f>AA15+AA19</f>
        <v>0</v>
      </c>
      <c r="AB13" s="200">
        <f>AB15+AB19</f>
        <v>0</v>
      </c>
      <c r="AC13" s="200"/>
      <c r="AD13" s="200"/>
    </row>
    <row r="14" spans="1:30" ht="15.75" customHeight="1">
      <c r="A14" s="201"/>
      <c r="B14" s="193"/>
      <c r="C14" s="193" t="s">
        <v>41</v>
      </c>
      <c r="D14" s="193"/>
      <c r="E14" s="128" t="s">
        <v>42</v>
      </c>
      <c r="F14" s="129" t="s">
        <v>42</v>
      </c>
      <c r="G14" s="129"/>
      <c r="H14" s="194" t="s">
        <v>42</v>
      </c>
      <c r="I14" s="194" t="s">
        <v>42</v>
      </c>
      <c r="J14" s="194" t="s">
        <v>42</v>
      </c>
      <c r="K14" s="194" t="s">
        <v>42</v>
      </c>
      <c r="L14" s="194" t="s">
        <v>42</v>
      </c>
      <c r="M14" s="194" t="s">
        <v>42</v>
      </c>
      <c r="N14" s="194" t="s">
        <v>42</v>
      </c>
      <c r="O14" s="194" t="s">
        <v>42</v>
      </c>
      <c r="P14" s="194" t="s">
        <v>42</v>
      </c>
      <c r="Q14" s="194" t="s">
        <v>42</v>
      </c>
      <c r="R14" s="194" t="s">
        <v>42</v>
      </c>
      <c r="S14" s="194" t="s">
        <v>42</v>
      </c>
      <c r="T14" s="194" t="s">
        <v>42</v>
      </c>
      <c r="U14" s="194" t="s">
        <v>42</v>
      </c>
      <c r="V14" s="194" t="s">
        <v>42</v>
      </c>
      <c r="W14" s="194" t="s">
        <v>42</v>
      </c>
      <c r="X14" s="194" t="s">
        <v>42</v>
      </c>
      <c r="Y14" s="194" t="s">
        <v>42</v>
      </c>
      <c r="Z14" s="194" t="s">
        <v>42</v>
      </c>
      <c r="AA14" s="194" t="s">
        <v>42</v>
      </c>
      <c r="AB14" s="194" t="s">
        <v>42</v>
      </c>
      <c r="AC14" s="194" t="s">
        <v>42</v>
      </c>
      <c r="AD14" s="194" t="s">
        <v>42</v>
      </c>
    </row>
    <row r="15" spans="1:30" ht="27.75" customHeight="1">
      <c r="A15" s="201"/>
      <c r="B15" s="193"/>
      <c r="C15" s="193" t="s">
        <v>129</v>
      </c>
      <c r="D15" s="193"/>
      <c r="E15" s="128" t="s">
        <v>90</v>
      </c>
      <c r="F15" s="129">
        <v>110</v>
      </c>
      <c r="G15" s="129"/>
      <c r="H15" s="194">
        <f>SUM(I15:AD15)</f>
        <v>0</v>
      </c>
      <c r="I15" s="200">
        <v>0</v>
      </c>
      <c r="J15" s="200">
        <v>0</v>
      </c>
      <c r="K15" s="200">
        <f>SUM(K17:K18)</f>
        <v>0</v>
      </c>
      <c r="L15" s="200">
        <f>SUM(L17:L18)</f>
        <v>0</v>
      </c>
      <c r="M15" s="200">
        <f>SUM(M17:M18)</f>
        <v>0</v>
      </c>
      <c r="N15" s="200"/>
      <c r="O15" s="200"/>
      <c r="P15" s="200"/>
      <c r="Q15" s="200">
        <f>SUM(Q17:Q18)</f>
        <v>0</v>
      </c>
      <c r="R15" s="200"/>
      <c r="S15" s="200"/>
      <c r="T15" s="200">
        <f>SUM(T17:T18)</f>
        <v>0</v>
      </c>
      <c r="U15" s="200">
        <f>SUM(U17:U18)</f>
        <v>0</v>
      </c>
      <c r="V15" s="200"/>
      <c r="W15" s="200"/>
      <c r="X15" s="200">
        <v>0</v>
      </c>
      <c r="Y15" s="200">
        <f>SUM(Y17:Y18)</f>
        <v>0</v>
      </c>
      <c r="Z15" s="200">
        <f>SUM(Z17:Z18)</f>
        <v>0</v>
      </c>
      <c r="AA15" s="200">
        <f>SUM(AA17:AA18)</f>
        <v>0</v>
      </c>
      <c r="AB15" s="200">
        <f>SUM(AB17:AB18)</f>
        <v>0</v>
      </c>
      <c r="AC15" s="200"/>
      <c r="AD15" s="200"/>
    </row>
    <row r="16" spans="1:30" ht="16.5" customHeight="1">
      <c r="A16" s="201"/>
      <c r="B16" s="193"/>
      <c r="C16" s="193"/>
      <c r="D16" s="193" t="s">
        <v>41</v>
      </c>
      <c r="E16" s="128" t="s">
        <v>42</v>
      </c>
      <c r="F16" s="129" t="s">
        <v>42</v>
      </c>
      <c r="G16" s="129"/>
      <c r="H16" s="194" t="s">
        <v>42</v>
      </c>
      <c r="I16" s="194" t="s">
        <v>42</v>
      </c>
      <c r="J16" s="194" t="s">
        <v>42</v>
      </c>
      <c r="K16" s="194" t="s">
        <v>42</v>
      </c>
      <c r="L16" s="194" t="s">
        <v>42</v>
      </c>
      <c r="M16" s="194" t="s">
        <v>42</v>
      </c>
      <c r="N16" s="194" t="s">
        <v>42</v>
      </c>
      <c r="O16" s="194" t="s">
        <v>42</v>
      </c>
      <c r="P16" s="194" t="s">
        <v>42</v>
      </c>
      <c r="Q16" s="194" t="s">
        <v>42</v>
      </c>
      <c r="R16" s="194" t="s">
        <v>42</v>
      </c>
      <c r="S16" s="194" t="s">
        <v>42</v>
      </c>
      <c r="T16" s="194" t="s">
        <v>42</v>
      </c>
      <c r="U16" s="194" t="s">
        <v>42</v>
      </c>
      <c r="V16" s="194" t="s">
        <v>42</v>
      </c>
      <c r="W16" s="194" t="s">
        <v>42</v>
      </c>
      <c r="X16" s="194" t="s">
        <v>42</v>
      </c>
      <c r="Y16" s="194" t="s">
        <v>42</v>
      </c>
      <c r="Z16" s="194" t="s">
        <v>42</v>
      </c>
      <c r="AA16" s="194" t="s">
        <v>42</v>
      </c>
      <c r="AB16" s="194" t="s">
        <v>42</v>
      </c>
      <c r="AC16" s="194" t="s">
        <v>42</v>
      </c>
      <c r="AD16" s="194" t="s">
        <v>42</v>
      </c>
    </row>
    <row r="17" spans="1:30" ht="16.5" customHeight="1">
      <c r="A17" s="201"/>
      <c r="B17" s="193"/>
      <c r="C17" s="193"/>
      <c r="D17" s="193" t="s">
        <v>131</v>
      </c>
      <c r="E17" s="128" t="s">
        <v>257</v>
      </c>
      <c r="F17" s="129">
        <v>111</v>
      </c>
      <c r="G17" s="129">
        <v>211</v>
      </c>
      <c r="H17" s="194">
        <f>SUM(I17:AD17)</f>
        <v>0</v>
      </c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>
        <f>SUM(U17:AK17)</f>
        <v>0</v>
      </c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</row>
    <row r="18" spans="1:30" ht="15.75" customHeight="1">
      <c r="A18" s="201"/>
      <c r="B18" s="193"/>
      <c r="C18" s="193"/>
      <c r="D18" s="193" t="s">
        <v>133</v>
      </c>
      <c r="E18" s="128" t="s">
        <v>258</v>
      </c>
      <c r="F18" s="129">
        <v>119</v>
      </c>
      <c r="G18" s="129">
        <v>213</v>
      </c>
      <c r="H18" s="194">
        <f>SUM(I18:AD18)</f>
        <v>0</v>
      </c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>
        <f>SUM(U18:AK18)</f>
        <v>0</v>
      </c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</row>
    <row r="19" spans="1:30" ht="27" customHeight="1">
      <c r="A19" s="201"/>
      <c r="B19" s="193"/>
      <c r="C19" s="193" t="s">
        <v>135</v>
      </c>
      <c r="D19" s="193"/>
      <c r="E19" s="128" t="s">
        <v>92</v>
      </c>
      <c r="F19" s="129">
        <v>112</v>
      </c>
      <c r="G19" s="129"/>
      <c r="H19" s="194">
        <f>SUM(I19:AD19)</f>
        <v>0</v>
      </c>
      <c r="I19" s="194">
        <f>I21+I22+I23+I24</f>
        <v>0</v>
      </c>
      <c r="J19" s="194">
        <f>J21+J22+J23+J24</f>
        <v>0</v>
      </c>
      <c r="K19" s="194">
        <f>K21+K22+K23+K24</f>
        <v>0</v>
      </c>
      <c r="L19" s="194">
        <f>L21+L22+L23+L24</f>
        <v>0</v>
      </c>
      <c r="M19" s="194">
        <f>M21+M22+M23+M24</f>
        <v>0</v>
      </c>
      <c r="N19" s="194"/>
      <c r="O19" s="194"/>
      <c r="P19" s="194"/>
      <c r="Q19" s="194">
        <f>Q21+Q22+Q23+Q24</f>
        <v>0</v>
      </c>
      <c r="R19" s="194"/>
      <c r="S19" s="194"/>
      <c r="T19" s="194">
        <f>T21+T22+T23+T24</f>
        <v>0</v>
      </c>
      <c r="U19" s="194">
        <f>U21+U22+U23+U24</f>
        <v>0</v>
      </c>
      <c r="V19" s="194"/>
      <c r="W19" s="194"/>
      <c r="X19" s="194">
        <f>X21+X22+X23+X24</f>
        <v>0</v>
      </c>
      <c r="Y19" s="194">
        <f>Y21+Y22+Y23+Y24</f>
        <v>0</v>
      </c>
      <c r="Z19" s="194">
        <f>Z21+Z22+Z23+Z24</f>
        <v>0</v>
      </c>
      <c r="AA19" s="194">
        <f>AA21+AA22+AA23+AA24</f>
        <v>0</v>
      </c>
      <c r="AB19" s="194">
        <f>AB21+AB22+AB23+AB24</f>
        <v>0</v>
      </c>
      <c r="AC19" s="194"/>
      <c r="AD19" s="194"/>
    </row>
    <row r="20" spans="1:30" ht="16.5" customHeight="1">
      <c r="A20" s="201"/>
      <c r="B20" s="193"/>
      <c r="C20" s="193"/>
      <c r="D20" s="193" t="s">
        <v>41</v>
      </c>
      <c r="E20" s="128" t="s">
        <v>42</v>
      </c>
      <c r="F20" s="129" t="s">
        <v>42</v>
      </c>
      <c r="G20" s="129"/>
      <c r="H20" s="194" t="s">
        <v>42</v>
      </c>
      <c r="I20" s="194" t="s">
        <v>42</v>
      </c>
      <c r="J20" s="194" t="s">
        <v>42</v>
      </c>
      <c r="K20" s="194" t="s">
        <v>42</v>
      </c>
      <c r="L20" s="194" t="s">
        <v>42</v>
      </c>
      <c r="M20" s="194" t="s">
        <v>42</v>
      </c>
      <c r="N20" s="194" t="s">
        <v>42</v>
      </c>
      <c r="O20" s="194" t="s">
        <v>42</v>
      </c>
      <c r="P20" s="194" t="s">
        <v>42</v>
      </c>
      <c r="Q20" s="194" t="s">
        <v>42</v>
      </c>
      <c r="R20" s="194" t="s">
        <v>42</v>
      </c>
      <c r="S20" s="194" t="s">
        <v>42</v>
      </c>
      <c r="T20" s="194" t="s">
        <v>42</v>
      </c>
      <c r="U20" s="194" t="s">
        <v>42</v>
      </c>
      <c r="V20" s="194" t="s">
        <v>42</v>
      </c>
      <c r="W20" s="194" t="s">
        <v>42</v>
      </c>
      <c r="X20" s="194" t="s">
        <v>42</v>
      </c>
      <c r="Y20" s="194" t="s">
        <v>42</v>
      </c>
      <c r="Z20" s="194" t="s">
        <v>42</v>
      </c>
      <c r="AA20" s="194" t="s">
        <v>42</v>
      </c>
      <c r="AB20" s="194" t="s">
        <v>42</v>
      </c>
      <c r="AC20" s="194" t="s">
        <v>42</v>
      </c>
      <c r="AD20" s="194" t="s">
        <v>42</v>
      </c>
    </row>
    <row r="21" spans="1:30" ht="14.25" customHeight="1">
      <c r="A21" s="201"/>
      <c r="B21" s="193"/>
      <c r="C21" s="193"/>
      <c r="D21" s="193" t="s">
        <v>137</v>
      </c>
      <c r="E21" s="128" t="s">
        <v>259</v>
      </c>
      <c r="F21" s="129">
        <v>112</v>
      </c>
      <c r="G21" s="129">
        <v>212</v>
      </c>
      <c r="H21" s="194">
        <f>SUM(I21:AD21)</f>
        <v>0</v>
      </c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</row>
    <row r="22" spans="1:30" ht="15.75" customHeight="1">
      <c r="A22" s="201"/>
      <c r="B22" s="193"/>
      <c r="C22" s="193"/>
      <c r="D22" s="193" t="s">
        <v>139</v>
      </c>
      <c r="E22" s="128" t="s">
        <v>260</v>
      </c>
      <c r="F22" s="129">
        <v>112</v>
      </c>
      <c r="G22" s="129">
        <v>222</v>
      </c>
      <c r="H22" s="194">
        <f>SUM(I22:AD22)</f>
        <v>0</v>
      </c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</row>
    <row r="23" spans="1:30" ht="15.75" customHeight="1">
      <c r="A23" s="201"/>
      <c r="B23" s="193"/>
      <c r="C23" s="193"/>
      <c r="D23" s="193" t="s">
        <v>141</v>
      </c>
      <c r="E23" s="128" t="s">
        <v>261</v>
      </c>
      <c r="F23" s="129">
        <v>112</v>
      </c>
      <c r="G23" s="129">
        <v>262</v>
      </c>
      <c r="H23" s="194">
        <f>SUM(I23:AD23)</f>
        <v>0</v>
      </c>
      <c r="I23" s="194"/>
      <c r="J23" s="194"/>
      <c r="K23" s="194">
        <f>SUM(L23:AG23)</f>
        <v>0</v>
      </c>
      <c r="L23" s="194">
        <f>SUM(M23:AH23)</f>
        <v>0</v>
      </c>
      <c r="M23" s="194">
        <f>SUM(S23:AI23)</f>
        <v>0</v>
      </c>
      <c r="N23" s="194"/>
      <c r="O23" s="194"/>
      <c r="P23" s="194"/>
      <c r="Q23" s="194"/>
      <c r="R23" s="194"/>
      <c r="S23" s="194"/>
      <c r="T23" s="194">
        <f>SUM(U23:AK23)</f>
        <v>0</v>
      </c>
      <c r="U23" s="194">
        <f>SUM(X23:AL23)</f>
        <v>0</v>
      </c>
      <c r="V23" s="194"/>
      <c r="W23" s="194"/>
      <c r="X23" s="194"/>
      <c r="Y23" s="194">
        <f>SUM(Z23:AN23)</f>
        <v>0</v>
      </c>
      <c r="Z23" s="194">
        <f>SUM(AA23:AO23)</f>
        <v>0</v>
      </c>
      <c r="AA23" s="194">
        <f>SUM(AB23:AP23)</f>
        <v>0</v>
      </c>
      <c r="AB23" s="194">
        <f>SUM(AC23:AQ23)</f>
        <v>0</v>
      </c>
      <c r="AC23" s="194"/>
      <c r="AD23" s="194"/>
    </row>
    <row r="24" spans="1:30" ht="15.75" customHeight="1">
      <c r="A24" s="201"/>
      <c r="B24" s="193"/>
      <c r="C24" s="193"/>
      <c r="D24" s="193" t="s">
        <v>143</v>
      </c>
      <c r="E24" s="128" t="s">
        <v>262</v>
      </c>
      <c r="F24" s="129">
        <v>112</v>
      </c>
      <c r="G24" s="129">
        <v>290</v>
      </c>
      <c r="H24" s="194">
        <f>SUM(I24:AD24)</f>
        <v>0</v>
      </c>
      <c r="I24" s="194"/>
      <c r="J24" s="194"/>
      <c r="K24" s="194">
        <f>SUM(L24:AG24)</f>
        <v>0</v>
      </c>
      <c r="L24" s="194">
        <f>SUM(M24:AH24)</f>
        <v>0</v>
      </c>
      <c r="M24" s="194">
        <f>SUM(S24:AI24)</f>
        <v>0</v>
      </c>
      <c r="N24" s="194"/>
      <c r="O24" s="194"/>
      <c r="P24" s="194"/>
      <c r="Q24" s="194"/>
      <c r="R24" s="194"/>
      <c r="S24" s="194"/>
      <c r="T24" s="194">
        <f>SUM(U24:AK24)</f>
        <v>0</v>
      </c>
      <c r="U24" s="194">
        <f>SUM(X24:AL24)</f>
        <v>0</v>
      </c>
      <c r="V24" s="194"/>
      <c r="W24" s="194"/>
      <c r="X24" s="194"/>
      <c r="Y24" s="194">
        <f>SUM(Z24:AN24)</f>
        <v>0</v>
      </c>
      <c r="Z24" s="194">
        <f>SUM(AA24:AO24)</f>
        <v>0</v>
      </c>
      <c r="AA24" s="194">
        <f>SUM(AB24:AP24)</f>
        <v>0</v>
      </c>
      <c r="AB24" s="194">
        <f>SUM(AC24:AQ24)</f>
        <v>0</v>
      </c>
      <c r="AC24" s="194"/>
      <c r="AD24" s="194"/>
    </row>
    <row r="25" spans="1:30" ht="18" customHeight="1">
      <c r="A25" s="118" t="s">
        <v>263</v>
      </c>
      <c r="B25" s="193" t="s">
        <v>263</v>
      </c>
      <c r="C25" s="193"/>
      <c r="D25" s="193"/>
      <c r="E25" s="128" t="s">
        <v>94</v>
      </c>
      <c r="F25" s="129">
        <v>321</v>
      </c>
      <c r="G25" s="129">
        <v>262</v>
      </c>
      <c r="H25" s="194">
        <f>SUM(I25:AD25)</f>
        <v>0</v>
      </c>
      <c r="I25" s="194"/>
      <c r="J25" s="194"/>
      <c r="K25" s="194">
        <f>SUM(L25:AG25)</f>
        <v>0</v>
      </c>
      <c r="L25" s="194">
        <f>SUM(M25:AH25)</f>
        <v>0</v>
      </c>
      <c r="M25" s="194">
        <f>SUM(S25:AI25)</f>
        <v>0</v>
      </c>
      <c r="N25" s="194"/>
      <c r="O25" s="194"/>
      <c r="P25" s="194"/>
      <c r="Q25" s="194">
        <v>0</v>
      </c>
      <c r="R25" s="194"/>
      <c r="S25" s="194"/>
      <c r="T25" s="194">
        <f>SUM(U25:AK25)</f>
        <v>0</v>
      </c>
      <c r="U25" s="194">
        <f>SUM(X25:AL25)</f>
        <v>0</v>
      </c>
      <c r="V25" s="194"/>
      <c r="W25" s="194"/>
      <c r="X25" s="194"/>
      <c r="Y25" s="194">
        <f>SUM(Z25:AN25)</f>
        <v>0</v>
      </c>
      <c r="Z25" s="194">
        <f>SUM(AA25:AO25)</f>
        <v>0</v>
      </c>
      <c r="AA25" s="194">
        <f>SUM(AB25:AP25)</f>
        <v>0</v>
      </c>
      <c r="AB25" s="194">
        <f>SUM(AC25:AQ25)</f>
        <v>0</v>
      </c>
      <c r="AC25" s="194"/>
      <c r="AD25" s="194"/>
    </row>
    <row r="26" spans="1:30" ht="15.75" customHeight="1">
      <c r="A26" s="118" t="s">
        <v>147</v>
      </c>
      <c r="B26" s="193" t="s">
        <v>147</v>
      </c>
      <c r="C26" s="193"/>
      <c r="D26" s="193"/>
      <c r="E26" s="128" t="s">
        <v>108</v>
      </c>
      <c r="F26" s="129">
        <v>850</v>
      </c>
      <c r="G26" s="129"/>
      <c r="H26" s="194">
        <f>SUM(I26:AD26)</f>
        <v>0</v>
      </c>
      <c r="I26" s="194">
        <f>SUM(I28:I30)</f>
        <v>0</v>
      </c>
      <c r="J26" s="194">
        <f>SUM(J28:J30)</f>
        <v>0</v>
      </c>
      <c r="K26" s="194">
        <f>SUM(K28:K30)</f>
        <v>0</v>
      </c>
      <c r="L26" s="194">
        <f>SUM(L28:L30)</f>
        <v>0</v>
      </c>
      <c r="M26" s="194">
        <f>SUM(M28:M30)</f>
        <v>0</v>
      </c>
      <c r="N26" s="194"/>
      <c r="O26" s="194"/>
      <c r="P26" s="194"/>
      <c r="Q26" s="194">
        <v>0</v>
      </c>
      <c r="R26" s="194"/>
      <c r="S26" s="194"/>
      <c r="T26" s="194">
        <f>SUM(T28:T30)</f>
        <v>0</v>
      </c>
      <c r="U26" s="194">
        <f>SUM(U28:U30)</f>
        <v>0</v>
      </c>
      <c r="V26" s="194"/>
      <c r="W26" s="194"/>
      <c r="X26" s="194">
        <v>0</v>
      </c>
      <c r="Y26" s="194">
        <f>SUM(Y28:Y30)</f>
        <v>0</v>
      </c>
      <c r="Z26" s="194">
        <f>SUM(Z28:Z30)</f>
        <v>0</v>
      </c>
      <c r="AA26" s="194">
        <f>SUM(AA28:AA30)</f>
        <v>0</v>
      </c>
      <c r="AB26" s="194">
        <f>SUM(AB28:AB30)</f>
        <v>0</v>
      </c>
      <c r="AC26" s="194"/>
      <c r="AD26" s="194"/>
    </row>
    <row r="27" spans="1:30" ht="16.5" customHeight="1">
      <c r="A27" s="201"/>
      <c r="B27" s="193"/>
      <c r="C27" s="193" t="s">
        <v>41</v>
      </c>
      <c r="D27" s="193"/>
      <c r="E27" s="128" t="s">
        <v>42</v>
      </c>
      <c r="F27" s="129" t="s">
        <v>42</v>
      </c>
      <c r="G27" s="129"/>
      <c r="H27" s="194" t="s">
        <v>42</v>
      </c>
      <c r="I27" s="194" t="s">
        <v>42</v>
      </c>
      <c r="J27" s="194" t="s">
        <v>42</v>
      </c>
      <c r="K27" s="194" t="s">
        <v>42</v>
      </c>
      <c r="L27" s="194" t="s">
        <v>42</v>
      </c>
      <c r="M27" s="194" t="s">
        <v>42</v>
      </c>
      <c r="N27" s="194" t="s">
        <v>42</v>
      </c>
      <c r="O27" s="194" t="s">
        <v>42</v>
      </c>
      <c r="P27" s="194" t="s">
        <v>42</v>
      </c>
      <c r="Q27" s="194" t="s">
        <v>42</v>
      </c>
      <c r="R27" s="194" t="s">
        <v>42</v>
      </c>
      <c r="S27" s="194" t="s">
        <v>42</v>
      </c>
      <c r="T27" s="194" t="s">
        <v>42</v>
      </c>
      <c r="U27" s="194" t="s">
        <v>42</v>
      </c>
      <c r="V27" s="194" t="s">
        <v>42</v>
      </c>
      <c r="W27" s="194" t="s">
        <v>42</v>
      </c>
      <c r="X27" s="194" t="s">
        <v>42</v>
      </c>
      <c r="Y27" s="194" t="s">
        <v>42</v>
      </c>
      <c r="Z27" s="194" t="s">
        <v>42</v>
      </c>
      <c r="AA27" s="194" t="s">
        <v>42</v>
      </c>
      <c r="AB27" s="194" t="s">
        <v>42</v>
      </c>
      <c r="AC27" s="194" t="s">
        <v>42</v>
      </c>
      <c r="AD27" s="194" t="s">
        <v>42</v>
      </c>
    </row>
    <row r="28" spans="1:30" ht="27" customHeight="1">
      <c r="A28" s="201"/>
      <c r="B28" s="193"/>
      <c r="C28" s="193" t="s">
        <v>149</v>
      </c>
      <c r="D28" s="193"/>
      <c r="E28" s="128" t="s">
        <v>264</v>
      </c>
      <c r="F28" s="129">
        <v>851</v>
      </c>
      <c r="G28" s="129">
        <v>290</v>
      </c>
      <c r="H28" s="194">
        <f>SUM(I28:AD28)</f>
        <v>0</v>
      </c>
      <c r="I28" s="194"/>
      <c r="J28" s="194"/>
      <c r="K28" s="194">
        <f>SUM(L28:AG28)</f>
        <v>0</v>
      </c>
      <c r="L28" s="194">
        <f>SUM(M28:AH28)</f>
        <v>0</v>
      </c>
      <c r="M28" s="194">
        <f>SUM(S28:AI28)</f>
        <v>0</v>
      </c>
      <c r="N28" s="194"/>
      <c r="O28" s="194"/>
      <c r="P28" s="194"/>
      <c r="Q28" s="194"/>
      <c r="R28" s="194"/>
      <c r="S28" s="194"/>
      <c r="T28" s="194">
        <f>SUM(U28:AK28)</f>
        <v>0</v>
      </c>
      <c r="U28" s="194">
        <f>SUM(X28:AL28)</f>
        <v>0</v>
      </c>
      <c r="V28" s="194"/>
      <c r="W28" s="194"/>
      <c r="X28" s="194"/>
      <c r="Y28" s="194">
        <f>SUM(Z28:AN28)</f>
        <v>0</v>
      </c>
      <c r="Z28" s="194">
        <f>SUM(AA28:AO28)</f>
        <v>0</v>
      </c>
      <c r="AA28" s="194">
        <f>SUM(AB28:AP28)</f>
        <v>0</v>
      </c>
      <c r="AB28" s="194">
        <f>SUM(AC28:AQ28)</f>
        <v>0</v>
      </c>
      <c r="AC28" s="194"/>
      <c r="AD28" s="194"/>
    </row>
    <row r="29" spans="1:30" ht="16.5" customHeight="1">
      <c r="A29" s="201"/>
      <c r="B29" s="193"/>
      <c r="C29" s="193" t="s">
        <v>151</v>
      </c>
      <c r="D29" s="193"/>
      <c r="E29" s="128" t="s">
        <v>265</v>
      </c>
      <c r="F29" s="129">
        <v>852</v>
      </c>
      <c r="G29" s="129">
        <v>290</v>
      </c>
      <c r="H29" s="194">
        <f>SUM(I29:AD29)</f>
        <v>0</v>
      </c>
      <c r="I29" s="194"/>
      <c r="J29" s="194"/>
      <c r="K29" s="194">
        <f>SUM(L29:AG29)</f>
        <v>0</v>
      </c>
      <c r="L29" s="194">
        <f>SUM(M29:AH29)</f>
        <v>0</v>
      </c>
      <c r="M29" s="194">
        <f>SUM(S29:AI29)</f>
        <v>0</v>
      </c>
      <c r="N29" s="194"/>
      <c r="O29" s="194"/>
      <c r="P29" s="194"/>
      <c r="Q29" s="194"/>
      <c r="R29" s="194"/>
      <c r="S29" s="194"/>
      <c r="T29" s="194">
        <f>SUM(U29:AK29)</f>
        <v>0</v>
      </c>
      <c r="U29" s="194">
        <f>SUM(X29:AL29)</f>
        <v>0</v>
      </c>
      <c r="V29" s="194"/>
      <c r="W29" s="194"/>
      <c r="X29" s="194"/>
      <c r="Y29" s="194">
        <f>SUM(Z29:AN29)</f>
        <v>0</v>
      </c>
      <c r="Z29" s="194">
        <f>SUM(AA29:AO29)</f>
        <v>0</v>
      </c>
      <c r="AA29" s="194">
        <f>SUM(AB29:AP29)</f>
        <v>0</v>
      </c>
      <c r="AB29" s="194">
        <f>SUM(AC29:AQ29)</f>
        <v>0</v>
      </c>
      <c r="AC29" s="194"/>
      <c r="AD29" s="194"/>
    </row>
    <row r="30" spans="1:30" ht="16.5" customHeight="1">
      <c r="A30" s="201"/>
      <c r="B30" s="193"/>
      <c r="C30" s="193" t="s">
        <v>153</v>
      </c>
      <c r="D30" s="193"/>
      <c r="E30" s="128" t="s">
        <v>266</v>
      </c>
      <c r="F30" s="129">
        <v>853</v>
      </c>
      <c r="G30" s="129">
        <v>290</v>
      </c>
      <c r="H30" s="194">
        <f>SUM(I30:AD30)</f>
        <v>0</v>
      </c>
      <c r="I30" s="194"/>
      <c r="J30" s="194"/>
      <c r="K30" s="194">
        <f>SUM(L30:AG30)</f>
        <v>0</v>
      </c>
      <c r="L30" s="194">
        <f>SUM(M30:AH30)</f>
        <v>0</v>
      </c>
      <c r="M30" s="194">
        <f>SUM(S30:AI30)</f>
        <v>0</v>
      </c>
      <c r="N30" s="194"/>
      <c r="O30" s="194"/>
      <c r="P30" s="194"/>
      <c r="Q30" s="194"/>
      <c r="R30" s="194"/>
      <c r="S30" s="194"/>
      <c r="T30" s="194">
        <f>SUM(U30:AK30)</f>
        <v>0</v>
      </c>
      <c r="U30" s="194">
        <f>SUM(X30:AL30)</f>
        <v>0</v>
      </c>
      <c r="V30" s="194"/>
      <c r="W30" s="194"/>
      <c r="X30" s="194"/>
      <c r="Y30" s="194">
        <f>SUM(Z30:AN30)</f>
        <v>0</v>
      </c>
      <c r="Z30" s="194">
        <f>SUM(AA30:AO30)</f>
        <v>0</v>
      </c>
      <c r="AA30" s="194">
        <f>SUM(AB30:AP30)</f>
        <v>0</v>
      </c>
      <c r="AB30" s="194">
        <f>SUM(AC30:AQ30)</f>
        <v>0</v>
      </c>
      <c r="AC30" s="194"/>
      <c r="AD30" s="194"/>
    </row>
    <row r="31" spans="1:30" ht="27" customHeight="1">
      <c r="A31" s="118" t="s">
        <v>155</v>
      </c>
      <c r="B31" s="193" t="s">
        <v>155</v>
      </c>
      <c r="C31" s="193"/>
      <c r="D31" s="193"/>
      <c r="E31" s="128" t="s">
        <v>110</v>
      </c>
      <c r="F31" s="129">
        <v>830</v>
      </c>
      <c r="G31" s="129"/>
      <c r="H31" s="194">
        <f>SUM(I31:AD31)</f>
        <v>0</v>
      </c>
      <c r="I31" s="194">
        <f>SUM(I33)</f>
        <v>0</v>
      </c>
      <c r="J31" s="194">
        <f>SUM(J33)</f>
        <v>0</v>
      </c>
      <c r="K31" s="194">
        <f>SUM(K33)</f>
        <v>0</v>
      </c>
      <c r="L31" s="194">
        <f>SUM(L33)</f>
        <v>0</v>
      </c>
      <c r="M31" s="194">
        <f>SUM(M33)</f>
        <v>0</v>
      </c>
      <c r="N31" s="194"/>
      <c r="O31" s="194"/>
      <c r="P31" s="194"/>
      <c r="Q31" s="194">
        <v>0</v>
      </c>
      <c r="R31" s="194"/>
      <c r="S31" s="202"/>
      <c r="T31" s="194">
        <f>SUM(T33)</f>
        <v>0</v>
      </c>
      <c r="U31" s="194">
        <f>SUM(U33)</f>
        <v>0</v>
      </c>
      <c r="V31" s="194"/>
      <c r="W31" s="194"/>
      <c r="X31" s="194">
        <f>SUM(X33)</f>
        <v>0</v>
      </c>
      <c r="Y31" s="194">
        <f>SUM(Y33)</f>
        <v>0</v>
      </c>
      <c r="Z31" s="194">
        <f>SUM(Z33)</f>
        <v>0</v>
      </c>
      <c r="AA31" s="194">
        <f>SUM(AA33)</f>
        <v>0</v>
      </c>
      <c r="AB31" s="194">
        <f>SUM(AB33)</f>
        <v>0</v>
      </c>
      <c r="AC31" s="194"/>
      <c r="AD31" s="194"/>
    </row>
    <row r="32" spans="1:30" ht="16.5" customHeight="1">
      <c r="A32" s="201"/>
      <c r="B32" s="193"/>
      <c r="C32" s="193" t="s">
        <v>41</v>
      </c>
      <c r="D32" s="193"/>
      <c r="E32" s="128" t="s">
        <v>42</v>
      </c>
      <c r="F32" s="129" t="s">
        <v>42</v>
      </c>
      <c r="G32" s="129"/>
      <c r="H32" s="194" t="s">
        <v>42</v>
      </c>
      <c r="I32" s="194" t="s">
        <v>42</v>
      </c>
      <c r="J32" s="194" t="s">
        <v>42</v>
      </c>
      <c r="K32" s="194" t="s">
        <v>42</v>
      </c>
      <c r="L32" s="194" t="s">
        <v>42</v>
      </c>
      <c r="M32" s="194" t="s">
        <v>42</v>
      </c>
      <c r="N32" s="194" t="s">
        <v>42</v>
      </c>
      <c r="O32" s="194" t="s">
        <v>42</v>
      </c>
      <c r="P32" s="194" t="s">
        <v>42</v>
      </c>
      <c r="Q32" s="194" t="s">
        <v>42</v>
      </c>
      <c r="R32" s="194" t="s">
        <v>42</v>
      </c>
      <c r="S32" s="194" t="s">
        <v>42</v>
      </c>
      <c r="T32" s="194" t="s">
        <v>42</v>
      </c>
      <c r="U32" s="194" t="s">
        <v>42</v>
      </c>
      <c r="V32" s="194" t="s">
        <v>42</v>
      </c>
      <c r="W32" s="194" t="s">
        <v>42</v>
      </c>
      <c r="X32" s="194" t="s">
        <v>42</v>
      </c>
      <c r="Y32" s="194" t="s">
        <v>42</v>
      </c>
      <c r="Z32" s="194" t="s">
        <v>42</v>
      </c>
      <c r="AA32" s="194" t="s">
        <v>42</v>
      </c>
      <c r="AB32" s="194" t="s">
        <v>42</v>
      </c>
      <c r="AC32" s="194" t="s">
        <v>42</v>
      </c>
      <c r="AD32" s="194" t="s">
        <v>42</v>
      </c>
    </row>
    <row r="33" spans="1:30" ht="13.5" customHeight="1">
      <c r="A33" s="201"/>
      <c r="B33" s="193"/>
      <c r="C33" s="193" t="s">
        <v>157</v>
      </c>
      <c r="D33" s="193"/>
      <c r="E33" s="128" t="s">
        <v>267</v>
      </c>
      <c r="F33" s="129">
        <v>831</v>
      </c>
      <c r="G33" s="129">
        <v>290</v>
      </c>
      <c r="H33" s="194">
        <f>SUM(I33:AD33)</f>
        <v>0</v>
      </c>
      <c r="I33" s="194">
        <v>0</v>
      </c>
      <c r="J33" s="194">
        <v>0</v>
      </c>
      <c r="K33" s="194"/>
      <c r="L33" s="194"/>
      <c r="M33" s="194"/>
      <c r="N33" s="194"/>
      <c r="O33" s="194"/>
      <c r="P33" s="194"/>
      <c r="Q33" s="194">
        <v>0</v>
      </c>
      <c r="R33" s="194"/>
      <c r="S33" s="194"/>
      <c r="T33" s="194"/>
      <c r="U33" s="194"/>
      <c r="V33" s="194"/>
      <c r="W33" s="194"/>
      <c r="X33" s="194">
        <v>0</v>
      </c>
      <c r="Y33" s="194"/>
      <c r="Z33" s="194"/>
      <c r="AA33" s="194"/>
      <c r="AB33" s="194"/>
      <c r="AC33" s="194"/>
      <c r="AD33" s="194"/>
    </row>
    <row r="34" spans="1:30" ht="15.75" customHeight="1">
      <c r="A34" s="118" t="s">
        <v>268</v>
      </c>
      <c r="B34" s="193" t="s">
        <v>268</v>
      </c>
      <c r="C34" s="193"/>
      <c r="D34" s="193"/>
      <c r="E34" s="128" t="s">
        <v>112</v>
      </c>
      <c r="F34" s="129" t="s">
        <v>42</v>
      </c>
      <c r="G34" s="129"/>
      <c r="H34" s="194">
        <f>SUM(I34:AD34)</f>
        <v>0</v>
      </c>
      <c r="I34" s="194">
        <f>I36+I45+I56+I61</f>
        <v>0</v>
      </c>
      <c r="J34" s="194">
        <f>J36+J45+J56+J61</f>
        <v>0</v>
      </c>
      <c r="K34" s="194">
        <f>K36+K45+K56+K61</f>
        <v>0</v>
      </c>
      <c r="L34" s="194">
        <f>L36+L45+L56+L61</f>
        <v>0</v>
      </c>
      <c r="M34" s="194">
        <f>M36+M45+M56+M61</f>
        <v>0</v>
      </c>
      <c r="N34" s="194"/>
      <c r="O34" s="194"/>
      <c r="P34" s="194"/>
      <c r="Q34" s="194">
        <v>0</v>
      </c>
      <c r="R34" s="194"/>
      <c r="S34" s="194"/>
      <c r="T34" s="194">
        <f>T36+T45+T56+T61</f>
        <v>0</v>
      </c>
      <c r="U34" s="194">
        <f>U36+U45+U56+U61</f>
        <v>0</v>
      </c>
      <c r="V34" s="194"/>
      <c r="W34" s="194"/>
      <c r="X34" s="194">
        <f>X36+X45+X56+X61</f>
        <v>0</v>
      </c>
      <c r="Y34" s="194">
        <f>Y36+Y45+Y56+Y61</f>
        <v>0</v>
      </c>
      <c r="Z34" s="194">
        <f>Z36+Z45+Z56+Z61</f>
        <v>0</v>
      </c>
      <c r="AA34" s="194">
        <f>AA36+AA45+AA56+AA61</f>
        <v>0</v>
      </c>
      <c r="AB34" s="194">
        <f>AB36+AB45+AB56+AB61</f>
        <v>0</v>
      </c>
      <c r="AC34" s="194"/>
      <c r="AD34" s="194"/>
    </row>
    <row r="35" spans="1:30" ht="16.5" customHeight="1">
      <c r="A35" s="201"/>
      <c r="B35" s="193"/>
      <c r="C35" s="193" t="s">
        <v>41</v>
      </c>
      <c r="D35" s="193"/>
      <c r="E35" s="128" t="s">
        <v>42</v>
      </c>
      <c r="F35" s="129" t="s">
        <v>42</v>
      </c>
      <c r="G35" s="129"/>
      <c r="H35" s="194" t="s">
        <v>42</v>
      </c>
      <c r="I35" s="194" t="s">
        <v>42</v>
      </c>
      <c r="J35" s="194" t="s">
        <v>42</v>
      </c>
      <c r="K35" s="194" t="s">
        <v>42</v>
      </c>
      <c r="L35" s="194" t="s">
        <v>42</v>
      </c>
      <c r="M35" s="194" t="s">
        <v>42</v>
      </c>
      <c r="N35" s="194" t="s">
        <v>42</v>
      </c>
      <c r="O35" s="194" t="s">
        <v>42</v>
      </c>
      <c r="P35" s="194" t="s">
        <v>42</v>
      </c>
      <c r="Q35" s="194" t="s">
        <v>42</v>
      </c>
      <c r="R35" s="194" t="s">
        <v>42</v>
      </c>
      <c r="S35" s="194" t="s">
        <v>42</v>
      </c>
      <c r="T35" s="194" t="s">
        <v>42</v>
      </c>
      <c r="U35" s="194" t="s">
        <v>42</v>
      </c>
      <c r="V35" s="194" t="s">
        <v>42</v>
      </c>
      <c r="W35" s="194" t="s">
        <v>42</v>
      </c>
      <c r="X35" s="194" t="s">
        <v>42</v>
      </c>
      <c r="Y35" s="194" t="s">
        <v>42</v>
      </c>
      <c r="Z35" s="194" t="s">
        <v>42</v>
      </c>
      <c r="AA35" s="194" t="s">
        <v>42</v>
      </c>
      <c r="AB35" s="194" t="s">
        <v>42</v>
      </c>
      <c r="AC35" s="194" t="s">
        <v>42</v>
      </c>
      <c r="AD35" s="194" t="s">
        <v>42</v>
      </c>
    </row>
    <row r="36" spans="1:30" ht="36.75" customHeight="1">
      <c r="A36" s="201"/>
      <c r="B36" s="193"/>
      <c r="C36" s="193" t="s">
        <v>161</v>
      </c>
      <c r="D36" s="193"/>
      <c r="E36" s="128" t="s">
        <v>114</v>
      </c>
      <c r="F36" s="129">
        <v>243</v>
      </c>
      <c r="G36" s="129"/>
      <c r="H36" s="194">
        <f>SUM(I36:AD36)</f>
        <v>0</v>
      </c>
      <c r="I36" s="194">
        <f>SUM(I38:I44)</f>
        <v>0</v>
      </c>
      <c r="J36" s="194">
        <f>SUM(J38:J44)</f>
        <v>0</v>
      </c>
      <c r="K36" s="194">
        <f>SUM(K38:K44)</f>
        <v>0</v>
      </c>
      <c r="L36" s="194">
        <f>SUM(L38:L44)</f>
        <v>0</v>
      </c>
      <c r="M36" s="194">
        <f>SUM(M38:M44)</f>
        <v>0</v>
      </c>
      <c r="N36" s="194"/>
      <c r="O36" s="194"/>
      <c r="P36" s="194"/>
      <c r="Q36" s="194">
        <v>0</v>
      </c>
      <c r="R36" s="194"/>
      <c r="S36" s="194"/>
      <c r="T36" s="194">
        <f>SUM(T38:T44)</f>
        <v>0</v>
      </c>
      <c r="U36" s="194">
        <f>SUM(U38:U44)</f>
        <v>0</v>
      </c>
      <c r="V36" s="194"/>
      <c r="W36" s="194"/>
      <c r="X36" s="194">
        <f>SUM(X38:X44)</f>
        <v>0</v>
      </c>
      <c r="Y36" s="194">
        <f>SUM(Y38:Y44)</f>
        <v>0</v>
      </c>
      <c r="Z36" s="194">
        <f>SUM(Z38:Z44)</f>
        <v>0</v>
      </c>
      <c r="AA36" s="194">
        <f>SUM(AA38:AA44)</f>
        <v>0</v>
      </c>
      <c r="AB36" s="194">
        <f>SUM(AB38:AB44)</f>
        <v>0</v>
      </c>
      <c r="AC36" s="194"/>
      <c r="AD36" s="194"/>
    </row>
    <row r="37" spans="1:30" ht="16.5" customHeight="1">
      <c r="A37" s="201"/>
      <c r="B37" s="193"/>
      <c r="C37" s="193"/>
      <c r="D37" s="193" t="s">
        <v>41</v>
      </c>
      <c r="E37" s="128" t="s">
        <v>42</v>
      </c>
      <c r="F37" s="129" t="s">
        <v>42</v>
      </c>
      <c r="G37" s="129"/>
      <c r="H37" s="194" t="s">
        <v>42</v>
      </c>
      <c r="I37" s="194" t="s">
        <v>42</v>
      </c>
      <c r="J37" s="194" t="s">
        <v>42</v>
      </c>
      <c r="K37" s="194" t="s">
        <v>42</v>
      </c>
      <c r="L37" s="194" t="s">
        <v>42</v>
      </c>
      <c r="M37" s="194" t="s">
        <v>42</v>
      </c>
      <c r="N37" s="194" t="s">
        <v>42</v>
      </c>
      <c r="O37" s="194" t="s">
        <v>42</v>
      </c>
      <c r="P37" s="194" t="s">
        <v>42</v>
      </c>
      <c r="Q37" s="194" t="s">
        <v>42</v>
      </c>
      <c r="R37" s="194" t="s">
        <v>42</v>
      </c>
      <c r="S37" s="194" t="s">
        <v>42</v>
      </c>
      <c r="T37" s="194" t="s">
        <v>42</v>
      </c>
      <c r="U37" s="194" t="s">
        <v>42</v>
      </c>
      <c r="V37" s="194" t="s">
        <v>42</v>
      </c>
      <c r="W37" s="194" t="s">
        <v>42</v>
      </c>
      <c r="X37" s="194" t="s">
        <v>42</v>
      </c>
      <c r="Y37" s="194" t="s">
        <v>42</v>
      </c>
      <c r="Z37" s="194" t="s">
        <v>42</v>
      </c>
      <c r="AA37" s="194" t="s">
        <v>42</v>
      </c>
      <c r="AB37" s="194" t="s">
        <v>42</v>
      </c>
      <c r="AC37" s="194" t="s">
        <v>42</v>
      </c>
      <c r="AD37" s="194" t="s">
        <v>42</v>
      </c>
    </row>
    <row r="38" spans="1:30" ht="15" customHeight="1">
      <c r="A38" s="201"/>
      <c r="B38" s="193"/>
      <c r="C38" s="193"/>
      <c r="D38" s="193" t="s">
        <v>139</v>
      </c>
      <c r="E38" s="128" t="s">
        <v>269</v>
      </c>
      <c r="F38" s="129">
        <v>243</v>
      </c>
      <c r="G38" s="129">
        <v>222</v>
      </c>
      <c r="H38" s="194">
        <f>SUM(I38:AD38)</f>
        <v>0</v>
      </c>
      <c r="I38" s="194"/>
      <c r="J38" s="194"/>
      <c r="K38" s="194">
        <f>SUM(L38:AG38)</f>
        <v>0</v>
      </c>
      <c r="L38" s="194">
        <f>SUM(M38:AH38)</f>
        <v>0</v>
      </c>
      <c r="M38" s="194">
        <f>SUM(S38:AI38)</f>
        <v>0</v>
      </c>
      <c r="N38" s="194"/>
      <c r="O38" s="194"/>
      <c r="P38" s="194"/>
      <c r="Q38" s="194"/>
      <c r="R38" s="194"/>
      <c r="S38" s="194"/>
      <c r="T38" s="194">
        <f>SUM(U38:AK38)</f>
        <v>0</v>
      </c>
      <c r="U38" s="194">
        <f>SUM(X38:AL38)</f>
        <v>0</v>
      </c>
      <c r="V38" s="194"/>
      <c r="W38" s="194"/>
      <c r="X38" s="194"/>
      <c r="Y38" s="194">
        <f>SUM(Z38:AN38)</f>
        <v>0</v>
      </c>
      <c r="Z38" s="194">
        <f>SUM(AA38:AO38)</f>
        <v>0</v>
      </c>
      <c r="AA38" s="194">
        <f>SUM(AB38:AP38)</f>
        <v>0</v>
      </c>
      <c r="AB38" s="194">
        <f>SUM(AC38:AQ38)</f>
        <v>0</v>
      </c>
      <c r="AC38" s="194"/>
      <c r="AD38" s="194"/>
    </row>
    <row r="39" spans="1:30" ht="15.75" customHeight="1">
      <c r="A39" s="201"/>
      <c r="B39" s="193"/>
      <c r="C39" s="193"/>
      <c r="D39" s="193" t="s">
        <v>164</v>
      </c>
      <c r="E39" s="128" t="s">
        <v>270</v>
      </c>
      <c r="F39" s="129">
        <v>243</v>
      </c>
      <c r="G39" s="129">
        <v>224</v>
      </c>
      <c r="H39" s="194">
        <f>SUM(I39:AD39)</f>
        <v>0</v>
      </c>
      <c r="I39" s="194"/>
      <c r="J39" s="194"/>
      <c r="K39" s="194">
        <f>SUM(L39:AG39)</f>
        <v>0</v>
      </c>
      <c r="L39" s="194">
        <f>SUM(M39:AH39)</f>
        <v>0</v>
      </c>
      <c r="M39" s="194">
        <f>SUM(S39:AI39)</f>
        <v>0</v>
      </c>
      <c r="N39" s="194"/>
      <c r="O39" s="194"/>
      <c r="P39" s="194"/>
      <c r="Q39" s="194"/>
      <c r="R39" s="194"/>
      <c r="S39" s="194"/>
      <c r="T39" s="194">
        <f>SUM(U39:AK39)</f>
        <v>0</v>
      </c>
      <c r="U39" s="194">
        <f>SUM(X39:AL39)</f>
        <v>0</v>
      </c>
      <c r="V39" s="194"/>
      <c r="W39" s="194"/>
      <c r="X39" s="194"/>
      <c r="Y39" s="194">
        <f>SUM(Z39:AN39)</f>
        <v>0</v>
      </c>
      <c r="Z39" s="194">
        <f>SUM(AA39:AO39)</f>
        <v>0</v>
      </c>
      <c r="AA39" s="194">
        <f>SUM(AB39:AP39)</f>
        <v>0</v>
      </c>
      <c r="AB39" s="194">
        <f>SUM(AC39:AQ39)</f>
        <v>0</v>
      </c>
      <c r="AC39" s="194"/>
      <c r="AD39" s="194"/>
    </row>
    <row r="40" spans="1:30" ht="16.5" customHeight="1">
      <c r="A40" s="201"/>
      <c r="B40" s="193"/>
      <c r="C40" s="193"/>
      <c r="D40" s="193" t="s">
        <v>166</v>
      </c>
      <c r="E40" s="128" t="s">
        <v>271</v>
      </c>
      <c r="F40" s="129">
        <v>243</v>
      </c>
      <c r="G40" s="129">
        <v>225</v>
      </c>
      <c r="H40" s="194">
        <f>SUM(I40:AD40)</f>
        <v>0</v>
      </c>
      <c r="I40" s="194"/>
      <c r="J40" s="194"/>
      <c r="K40" s="194">
        <f>SUM(L40:AG40)</f>
        <v>0</v>
      </c>
      <c r="L40" s="194">
        <f>SUM(M40:AH40)</f>
        <v>0</v>
      </c>
      <c r="M40" s="194">
        <f>SUM(S40:AI40)</f>
        <v>0</v>
      </c>
      <c r="N40" s="194"/>
      <c r="O40" s="194"/>
      <c r="P40" s="194"/>
      <c r="Q40" s="194"/>
      <c r="R40" s="194"/>
      <c r="S40" s="194"/>
      <c r="T40" s="194">
        <f>SUM(U40:AK40)</f>
        <v>0</v>
      </c>
      <c r="U40" s="194">
        <f>SUM(X40:AL40)</f>
        <v>0</v>
      </c>
      <c r="V40" s="194"/>
      <c r="W40" s="194"/>
      <c r="X40" s="194"/>
      <c r="Y40" s="194">
        <f>SUM(Z40:AN40)</f>
        <v>0</v>
      </c>
      <c r="Z40" s="194">
        <f>SUM(AA40:AO40)</f>
        <v>0</v>
      </c>
      <c r="AA40" s="194">
        <f>SUM(AB40:AP40)</f>
        <v>0</v>
      </c>
      <c r="AB40" s="194">
        <f>SUM(AC40:AQ40)</f>
        <v>0</v>
      </c>
      <c r="AC40" s="194"/>
      <c r="AD40" s="194"/>
    </row>
    <row r="41" spans="1:30" ht="16.5" customHeight="1">
      <c r="A41" s="201"/>
      <c r="B41" s="193"/>
      <c r="C41" s="193"/>
      <c r="D41" s="193" t="s">
        <v>168</v>
      </c>
      <c r="E41" s="128" t="s">
        <v>272</v>
      </c>
      <c r="F41" s="129">
        <v>243</v>
      </c>
      <c r="G41" s="129">
        <v>226</v>
      </c>
      <c r="H41" s="194">
        <f>SUM(I41:AD41)</f>
        <v>0</v>
      </c>
      <c r="I41" s="194"/>
      <c r="J41" s="194"/>
      <c r="K41" s="194">
        <f>SUM(L41:AG41)</f>
        <v>0</v>
      </c>
      <c r="L41" s="194">
        <f>SUM(M41:AH41)</f>
        <v>0</v>
      </c>
      <c r="M41" s="194">
        <f>SUM(S41:AI41)</f>
        <v>0</v>
      </c>
      <c r="N41" s="194"/>
      <c r="O41" s="194"/>
      <c r="P41" s="194"/>
      <c r="Q41" s="194"/>
      <c r="R41" s="194"/>
      <c r="S41" s="194"/>
      <c r="T41" s="194">
        <f>SUM(U41:AK41)</f>
        <v>0</v>
      </c>
      <c r="U41" s="194">
        <f>SUM(X41:AL41)</f>
        <v>0</v>
      </c>
      <c r="V41" s="194"/>
      <c r="W41" s="194"/>
      <c r="X41" s="194"/>
      <c r="Y41" s="194">
        <f>SUM(Z41:AN41)</f>
        <v>0</v>
      </c>
      <c r="Z41" s="194">
        <f>SUM(AA41:AO41)</f>
        <v>0</v>
      </c>
      <c r="AA41" s="194">
        <f>SUM(AB41:AP41)</f>
        <v>0</v>
      </c>
      <c r="AB41" s="194">
        <f>SUM(AC41:AQ41)</f>
        <v>0</v>
      </c>
      <c r="AC41" s="194"/>
      <c r="AD41" s="194"/>
    </row>
    <row r="42" spans="1:30" ht="16.5" customHeight="1">
      <c r="A42" s="201"/>
      <c r="B42" s="193"/>
      <c r="C42" s="193"/>
      <c r="D42" s="193" t="s">
        <v>143</v>
      </c>
      <c r="E42" s="128" t="s">
        <v>273</v>
      </c>
      <c r="F42" s="129">
        <v>243</v>
      </c>
      <c r="G42" s="129">
        <v>290</v>
      </c>
      <c r="H42" s="194">
        <f>SUM(I42:AD42)</f>
        <v>0</v>
      </c>
      <c r="I42" s="194"/>
      <c r="J42" s="194"/>
      <c r="K42" s="194">
        <f>SUM(L42:AG42)</f>
        <v>0</v>
      </c>
      <c r="L42" s="194">
        <f>SUM(M42:AH42)</f>
        <v>0</v>
      </c>
      <c r="M42" s="194">
        <f>SUM(S42:AI42)</f>
        <v>0</v>
      </c>
      <c r="N42" s="194"/>
      <c r="O42" s="194"/>
      <c r="P42" s="194"/>
      <c r="Q42" s="194"/>
      <c r="R42" s="194"/>
      <c r="S42" s="194"/>
      <c r="T42" s="194">
        <f>SUM(U42:AK42)</f>
        <v>0</v>
      </c>
      <c r="U42" s="194">
        <f>SUM(X42:AL42)</f>
        <v>0</v>
      </c>
      <c r="V42" s="194"/>
      <c r="W42" s="194"/>
      <c r="X42" s="194"/>
      <c r="Y42" s="194">
        <f>SUM(Z42:AN42)</f>
        <v>0</v>
      </c>
      <c r="Z42" s="194">
        <f>SUM(AA42:AO42)</f>
        <v>0</v>
      </c>
      <c r="AA42" s="194">
        <f>SUM(AB42:AP42)</f>
        <v>0</v>
      </c>
      <c r="AB42" s="194">
        <f>SUM(AC42:AQ42)</f>
        <v>0</v>
      </c>
      <c r="AC42" s="194"/>
      <c r="AD42" s="194"/>
    </row>
    <row r="43" spans="1:30" ht="15" customHeight="1">
      <c r="A43" s="201"/>
      <c r="B43" s="193"/>
      <c r="C43" s="193"/>
      <c r="D43" s="193" t="s">
        <v>171</v>
      </c>
      <c r="E43" s="128" t="s">
        <v>274</v>
      </c>
      <c r="F43" s="129">
        <v>243</v>
      </c>
      <c r="G43" s="129">
        <v>310</v>
      </c>
      <c r="H43" s="194">
        <f>SUM(I43:AD43)</f>
        <v>0</v>
      </c>
      <c r="I43" s="194"/>
      <c r="J43" s="194"/>
      <c r="K43" s="194">
        <f>SUM(L43:AG43)</f>
        <v>0</v>
      </c>
      <c r="L43" s="194">
        <f>SUM(M43:AH43)</f>
        <v>0</v>
      </c>
      <c r="M43" s="194">
        <f>SUM(S43:AI43)</f>
        <v>0</v>
      </c>
      <c r="N43" s="194"/>
      <c r="O43" s="194"/>
      <c r="P43" s="194"/>
      <c r="Q43" s="194"/>
      <c r="R43" s="194"/>
      <c r="S43" s="194"/>
      <c r="T43" s="194">
        <f>SUM(U43:AK43)</f>
        <v>0</v>
      </c>
      <c r="U43" s="194">
        <f>SUM(X43:AL43)</f>
        <v>0</v>
      </c>
      <c r="V43" s="194"/>
      <c r="W43" s="194"/>
      <c r="X43" s="194"/>
      <c r="Y43" s="194">
        <f>SUM(Z43:AN43)</f>
        <v>0</v>
      </c>
      <c r="Z43" s="194">
        <f>SUM(AA43:AO43)</f>
        <v>0</v>
      </c>
      <c r="AA43" s="194">
        <f>SUM(AB43:AP43)</f>
        <v>0</v>
      </c>
      <c r="AB43" s="194">
        <f>SUM(AC43:AQ43)</f>
        <v>0</v>
      </c>
      <c r="AC43" s="194"/>
      <c r="AD43" s="194"/>
    </row>
    <row r="44" spans="1:30" ht="15.75" customHeight="1">
      <c r="A44" s="201"/>
      <c r="B44" s="193"/>
      <c r="C44" s="193"/>
      <c r="D44" s="193" t="s">
        <v>173</v>
      </c>
      <c r="E44" s="128" t="s">
        <v>275</v>
      </c>
      <c r="F44" s="129">
        <v>243</v>
      </c>
      <c r="G44" s="129">
        <v>340</v>
      </c>
      <c r="H44" s="194">
        <f>SUM(I44:AD44)</f>
        <v>0</v>
      </c>
      <c r="I44" s="194"/>
      <c r="J44" s="194"/>
      <c r="K44" s="194">
        <f>SUM(L44:AG44)</f>
        <v>0</v>
      </c>
      <c r="L44" s="194">
        <f>SUM(M44:AH44)</f>
        <v>0</v>
      </c>
      <c r="M44" s="194">
        <f>SUM(S44:AI44)</f>
        <v>0</v>
      </c>
      <c r="N44" s="194"/>
      <c r="O44" s="194"/>
      <c r="P44" s="194"/>
      <c r="Q44" s="194"/>
      <c r="R44" s="194"/>
      <c r="S44" s="194"/>
      <c r="T44" s="194">
        <f>SUM(U44:AK44)</f>
        <v>0</v>
      </c>
      <c r="U44" s="194">
        <f>SUM(X44:AL44)</f>
        <v>0</v>
      </c>
      <c r="V44" s="194"/>
      <c r="W44" s="194"/>
      <c r="X44" s="194"/>
      <c r="Y44" s="194">
        <f>SUM(Z44:AN44)</f>
        <v>0</v>
      </c>
      <c r="Z44" s="194">
        <f>SUM(AA44:AO44)</f>
        <v>0</v>
      </c>
      <c r="AA44" s="194">
        <f>SUM(AB44:AP44)</f>
        <v>0</v>
      </c>
      <c r="AB44" s="194">
        <f>SUM(AC44:AQ44)</f>
        <v>0</v>
      </c>
      <c r="AC44" s="194"/>
      <c r="AD44" s="194"/>
    </row>
    <row r="45" spans="1:30" ht="26.25" customHeight="1">
      <c r="A45" s="201"/>
      <c r="B45" s="193"/>
      <c r="C45" s="193" t="s">
        <v>175</v>
      </c>
      <c r="D45" s="193"/>
      <c r="E45" s="128" t="s">
        <v>276</v>
      </c>
      <c r="F45" s="129">
        <v>244</v>
      </c>
      <c r="G45" s="129"/>
      <c r="H45" s="194">
        <f>SUM(I45:AD45)</f>
        <v>0</v>
      </c>
      <c r="I45" s="194">
        <f>SUM(I47:I55)</f>
        <v>0</v>
      </c>
      <c r="J45" s="194">
        <f>SUM(J47:J55)</f>
        <v>0</v>
      </c>
      <c r="K45" s="194">
        <f>SUM(K47:K55)</f>
        <v>0</v>
      </c>
      <c r="L45" s="194">
        <f>SUM(L47:L55)</f>
        <v>0</v>
      </c>
      <c r="M45" s="194">
        <f>SUM(M47:M55)</f>
        <v>0</v>
      </c>
      <c r="N45" s="194"/>
      <c r="O45" s="194"/>
      <c r="P45" s="194"/>
      <c r="Q45" s="194">
        <v>0</v>
      </c>
      <c r="R45" s="194"/>
      <c r="S45" s="194"/>
      <c r="T45" s="194">
        <f>SUM(T47:T55)</f>
        <v>0</v>
      </c>
      <c r="U45" s="194">
        <f>SUM(U47:U55)</f>
        <v>0</v>
      </c>
      <c r="V45" s="194"/>
      <c r="W45" s="194"/>
      <c r="X45" s="194">
        <f>SUM(X47:X55)</f>
        <v>0</v>
      </c>
      <c r="Y45" s="194">
        <f>SUM(Y47:Y55)</f>
        <v>0</v>
      </c>
      <c r="Z45" s="194">
        <f>SUM(Z47:Z55)</f>
        <v>0</v>
      </c>
      <c r="AA45" s="194">
        <f>SUM(AA47:AA55)</f>
        <v>0</v>
      </c>
      <c r="AB45" s="194">
        <f>SUM(AB47:AB55)</f>
        <v>0</v>
      </c>
      <c r="AC45" s="194"/>
      <c r="AD45" s="194"/>
    </row>
    <row r="46" spans="1:30" ht="16.5" customHeight="1">
      <c r="A46" s="201"/>
      <c r="B46" s="193"/>
      <c r="C46" s="193"/>
      <c r="D46" s="193" t="s">
        <v>41</v>
      </c>
      <c r="E46" s="128" t="s">
        <v>42</v>
      </c>
      <c r="F46" s="129" t="s">
        <v>42</v>
      </c>
      <c r="G46" s="129"/>
      <c r="H46" s="194" t="s">
        <v>42</v>
      </c>
      <c r="I46" s="194" t="s">
        <v>42</v>
      </c>
      <c r="J46" s="194" t="s">
        <v>42</v>
      </c>
      <c r="K46" s="194" t="s">
        <v>42</v>
      </c>
      <c r="L46" s="194" t="s">
        <v>42</v>
      </c>
      <c r="M46" s="194" t="s">
        <v>42</v>
      </c>
      <c r="N46" s="194" t="s">
        <v>42</v>
      </c>
      <c r="O46" s="194" t="s">
        <v>42</v>
      </c>
      <c r="P46" s="194" t="s">
        <v>42</v>
      </c>
      <c r="Q46" s="194" t="s">
        <v>42</v>
      </c>
      <c r="R46" s="194" t="s">
        <v>42</v>
      </c>
      <c r="S46" s="194" t="s">
        <v>42</v>
      </c>
      <c r="T46" s="194" t="s">
        <v>42</v>
      </c>
      <c r="U46" s="194" t="s">
        <v>42</v>
      </c>
      <c r="V46" s="194" t="s">
        <v>42</v>
      </c>
      <c r="W46" s="194" t="s">
        <v>42</v>
      </c>
      <c r="X46" s="194" t="s">
        <v>42</v>
      </c>
      <c r="Y46" s="194" t="s">
        <v>42</v>
      </c>
      <c r="Z46" s="194" t="s">
        <v>42</v>
      </c>
      <c r="AA46" s="194" t="s">
        <v>42</v>
      </c>
      <c r="AB46" s="194" t="s">
        <v>42</v>
      </c>
      <c r="AC46" s="194" t="s">
        <v>42</v>
      </c>
      <c r="AD46" s="194" t="s">
        <v>42</v>
      </c>
    </row>
    <row r="47" spans="1:30" ht="13.5" customHeight="1">
      <c r="A47" s="201"/>
      <c r="B47" s="193"/>
      <c r="C47" s="193"/>
      <c r="D47" s="193" t="s">
        <v>177</v>
      </c>
      <c r="E47" s="128" t="s">
        <v>277</v>
      </c>
      <c r="F47" s="129">
        <v>244</v>
      </c>
      <c r="G47" s="129">
        <v>221</v>
      </c>
      <c r="H47" s="194">
        <f>SUM(I47:AD47)</f>
        <v>0</v>
      </c>
      <c r="I47" s="194"/>
      <c r="J47" s="194"/>
      <c r="K47" s="194">
        <f>SUM(L47:AG47)</f>
        <v>0</v>
      </c>
      <c r="L47" s="194">
        <f>SUM(M47:AH47)</f>
        <v>0</v>
      </c>
      <c r="M47" s="194">
        <f>SUM(S47:AI47)</f>
        <v>0</v>
      </c>
      <c r="N47" s="194"/>
      <c r="O47" s="194"/>
      <c r="P47" s="194"/>
      <c r="Q47" s="194"/>
      <c r="R47" s="194"/>
      <c r="S47" s="194"/>
      <c r="T47" s="194">
        <f>SUM(U47:AK47)</f>
        <v>0</v>
      </c>
      <c r="U47" s="194">
        <f>SUM(X47:AL47)</f>
        <v>0</v>
      </c>
      <c r="V47" s="194"/>
      <c r="W47" s="194"/>
      <c r="X47" s="194"/>
      <c r="Y47" s="194">
        <f>SUM(Z47:AN47)</f>
        <v>0</v>
      </c>
      <c r="Z47" s="194">
        <f>SUM(AA47:AO47)</f>
        <v>0</v>
      </c>
      <c r="AA47" s="194">
        <f>SUM(AB47:AP47)</f>
        <v>0</v>
      </c>
      <c r="AB47" s="194">
        <f>SUM(AC47:AQ47)</f>
        <v>0</v>
      </c>
      <c r="AC47" s="194"/>
      <c r="AD47" s="194"/>
    </row>
    <row r="48" spans="1:30" ht="12.75" customHeight="1">
      <c r="A48" s="201"/>
      <c r="B48" s="193"/>
      <c r="C48" s="193"/>
      <c r="D48" s="193" t="s">
        <v>139</v>
      </c>
      <c r="E48" s="128" t="s">
        <v>278</v>
      </c>
      <c r="F48" s="129">
        <v>244</v>
      </c>
      <c r="G48" s="129">
        <v>222</v>
      </c>
      <c r="H48" s="194">
        <f>SUM(I48:AD48)</f>
        <v>0</v>
      </c>
      <c r="I48" s="194"/>
      <c r="J48" s="194"/>
      <c r="K48" s="194">
        <f>SUM(L48:AG48)</f>
        <v>0</v>
      </c>
      <c r="L48" s="194">
        <f>SUM(M48:AH48)</f>
        <v>0</v>
      </c>
      <c r="M48" s="194">
        <f>SUM(S48:AI48)</f>
        <v>0</v>
      </c>
      <c r="N48" s="194"/>
      <c r="O48" s="194"/>
      <c r="P48" s="194"/>
      <c r="Q48" s="194"/>
      <c r="R48" s="194"/>
      <c r="S48" s="194"/>
      <c r="T48" s="194">
        <f>SUM(U48:AK48)</f>
        <v>0</v>
      </c>
      <c r="U48" s="194">
        <f>SUM(X48:AL48)</f>
        <v>0</v>
      </c>
      <c r="V48" s="194"/>
      <c r="W48" s="194"/>
      <c r="X48" s="194"/>
      <c r="Y48" s="194">
        <f>SUM(Z48:AN48)</f>
        <v>0</v>
      </c>
      <c r="Z48" s="194">
        <f>SUM(AA48:AO48)</f>
        <v>0</v>
      </c>
      <c r="AA48" s="194">
        <f>SUM(AB48:AP48)</f>
        <v>0</v>
      </c>
      <c r="AB48" s="194">
        <f>SUM(AC48:AQ48)</f>
        <v>0</v>
      </c>
      <c r="AC48" s="194"/>
      <c r="AD48" s="194"/>
    </row>
    <row r="49" spans="1:30" ht="15.75" customHeight="1">
      <c r="A49" s="201"/>
      <c r="B49" s="193"/>
      <c r="C49" s="193"/>
      <c r="D49" s="193" t="s">
        <v>180</v>
      </c>
      <c r="E49" s="128" t="s">
        <v>279</v>
      </c>
      <c r="F49" s="129">
        <v>244</v>
      </c>
      <c r="G49" s="129">
        <v>223</v>
      </c>
      <c r="H49" s="194">
        <f>SUM(I49:AD49)</f>
        <v>0</v>
      </c>
      <c r="I49" s="194"/>
      <c r="J49" s="194"/>
      <c r="K49" s="194">
        <f>SUM(L49:AG49)</f>
        <v>0</v>
      </c>
      <c r="L49" s="194">
        <f>SUM(M49:AH49)</f>
        <v>0</v>
      </c>
      <c r="M49" s="194">
        <f>SUM(S49:AI49)</f>
        <v>0</v>
      </c>
      <c r="N49" s="194"/>
      <c r="O49" s="194"/>
      <c r="P49" s="194"/>
      <c r="Q49" s="194"/>
      <c r="R49" s="194"/>
      <c r="S49" s="194"/>
      <c r="T49" s="194">
        <f>SUM(U49:AK49)</f>
        <v>0</v>
      </c>
      <c r="U49" s="194">
        <f>SUM(X49:AL49)</f>
        <v>0</v>
      </c>
      <c r="V49" s="194"/>
      <c r="W49" s="194"/>
      <c r="X49" s="194"/>
      <c r="Y49" s="194">
        <f>SUM(Z49:AN49)</f>
        <v>0</v>
      </c>
      <c r="Z49" s="194">
        <f>SUM(AA49:AO49)</f>
        <v>0</v>
      </c>
      <c r="AA49" s="194">
        <f>SUM(AB49:AP49)</f>
        <v>0</v>
      </c>
      <c r="AB49" s="194">
        <f>SUM(AC49:AQ49)</f>
        <v>0</v>
      </c>
      <c r="AC49" s="194"/>
      <c r="AD49" s="194"/>
    </row>
    <row r="50" spans="1:30" ht="15" customHeight="1">
      <c r="A50" s="201"/>
      <c r="B50" s="193"/>
      <c r="C50" s="193"/>
      <c r="D50" s="193" t="s">
        <v>164</v>
      </c>
      <c r="E50" s="128" t="s">
        <v>280</v>
      </c>
      <c r="F50" s="129">
        <v>244</v>
      </c>
      <c r="G50" s="129">
        <v>224</v>
      </c>
      <c r="H50" s="194">
        <f>SUM(I50:AD50)</f>
        <v>0</v>
      </c>
      <c r="I50" s="194"/>
      <c r="J50" s="194"/>
      <c r="K50" s="194">
        <f>SUM(L50:AG50)</f>
        <v>0</v>
      </c>
      <c r="L50" s="194">
        <f>SUM(M50:AH50)</f>
        <v>0</v>
      </c>
      <c r="M50" s="194">
        <f>SUM(S50:AI50)</f>
        <v>0</v>
      </c>
      <c r="N50" s="194"/>
      <c r="O50" s="194"/>
      <c r="P50" s="194"/>
      <c r="Q50" s="194"/>
      <c r="R50" s="194"/>
      <c r="S50" s="194"/>
      <c r="T50" s="194">
        <f>SUM(U50:AK50)</f>
        <v>0</v>
      </c>
      <c r="U50" s="194">
        <f>SUM(X50:AL50)</f>
        <v>0</v>
      </c>
      <c r="V50" s="194"/>
      <c r="W50" s="194"/>
      <c r="X50" s="194"/>
      <c r="Y50" s="194">
        <f>SUM(Z50:AN50)</f>
        <v>0</v>
      </c>
      <c r="Z50" s="194">
        <f>SUM(AA50:AO50)</f>
        <v>0</v>
      </c>
      <c r="AA50" s="194">
        <f>SUM(AB50:AP50)</f>
        <v>0</v>
      </c>
      <c r="AB50" s="194">
        <f>SUM(AC50:AQ50)</f>
        <v>0</v>
      </c>
      <c r="AC50" s="194"/>
      <c r="AD50" s="194"/>
    </row>
    <row r="51" spans="1:30" ht="12.75" customHeight="1">
      <c r="A51" s="201"/>
      <c r="B51" s="193"/>
      <c r="C51" s="193"/>
      <c r="D51" s="193" t="s">
        <v>166</v>
      </c>
      <c r="E51" s="128" t="s">
        <v>281</v>
      </c>
      <c r="F51" s="129">
        <v>244</v>
      </c>
      <c r="G51" s="129">
        <v>225</v>
      </c>
      <c r="H51" s="194">
        <f>SUM(I51:AD51)</f>
        <v>0</v>
      </c>
      <c r="I51" s="194"/>
      <c r="J51" s="194"/>
      <c r="K51" s="194">
        <f>SUM(L51:AG51)</f>
        <v>0</v>
      </c>
      <c r="L51" s="194">
        <f>SUM(M51:AH51)</f>
        <v>0</v>
      </c>
      <c r="M51" s="194">
        <f>SUM(S51:AI51)</f>
        <v>0</v>
      </c>
      <c r="N51" s="194"/>
      <c r="O51" s="194"/>
      <c r="P51" s="194"/>
      <c r="Q51" s="194"/>
      <c r="R51" s="194"/>
      <c r="S51" s="194"/>
      <c r="T51" s="194">
        <f>SUM(U51:AK51)</f>
        <v>0</v>
      </c>
      <c r="U51" s="194">
        <f>SUM(X51:AL51)</f>
        <v>0</v>
      </c>
      <c r="V51" s="194"/>
      <c r="W51" s="194"/>
      <c r="X51" s="194"/>
      <c r="Y51" s="194">
        <f>SUM(Z51:AN51)</f>
        <v>0</v>
      </c>
      <c r="Z51" s="194">
        <f>SUM(AA51:AO51)</f>
        <v>0</v>
      </c>
      <c r="AA51" s="194">
        <f>SUM(AB51:AP51)</f>
        <v>0</v>
      </c>
      <c r="AB51" s="194">
        <f>SUM(AC51:AQ51)</f>
        <v>0</v>
      </c>
      <c r="AC51" s="194"/>
      <c r="AD51" s="194"/>
    </row>
    <row r="52" spans="1:30" ht="13.5" customHeight="1">
      <c r="A52" s="201"/>
      <c r="B52" s="193"/>
      <c r="C52" s="193"/>
      <c r="D52" s="193" t="s">
        <v>168</v>
      </c>
      <c r="E52" s="128" t="s">
        <v>282</v>
      </c>
      <c r="F52" s="129">
        <v>244</v>
      </c>
      <c r="G52" s="129">
        <v>226</v>
      </c>
      <c r="H52" s="194">
        <f>SUM(I52:AD52)</f>
        <v>0</v>
      </c>
      <c r="I52" s="194"/>
      <c r="J52" s="194"/>
      <c r="K52" s="194">
        <f>SUM(L52:AG52)</f>
        <v>0</v>
      </c>
      <c r="L52" s="194">
        <f>SUM(M52:AH52)</f>
        <v>0</v>
      </c>
      <c r="M52" s="194">
        <f>SUM(S52:AI52)</f>
        <v>0</v>
      </c>
      <c r="N52" s="194"/>
      <c r="O52" s="194"/>
      <c r="P52" s="194"/>
      <c r="Q52" s="194"/>
      <c r="R52" s="194"/>
      <c r="S52" s="194"/>
      <c r="T52" s="194">
        <f>SUM(U52:AK52)</f>
        <v>0</v>
      </c>
      <c r="U52" s="194">
        <f>SUM(X52:AL52)</f>
        <v>0</v>
      </c>
      <c r="V52" s="194"/>
      <c r="W52" s="194"/>
      <c r="X52" s="194"/>
      <c r="Y52" s="194">
        <f>SUM(Z52:AN52)</f>
        <v>0</v>
      </c>
      <c r="Z52" s="194">
        <f>SUM(AA52:AO52)</f>
        <v>0</v>
      </c>
      <c r="AA52" s="194">
        <f>SUM(AB52:AP52)</f>
        <v>0</v>
      </c>
      <c r="AB52" s="194">
        <f>SUM(AC52:AQ52)</f>
        <v>0</v>
      </c>
      <c r="AC52" s="194"/>
      <c r="AD52" s="194"/>
    </row>
    <row r="53" spans="1:30" ht="15.75" customHeight="1">
      <c r="A53" s="201"/>
      <c r="B53" s="193"/>
      <c r="C53" s="193"/>
      <c r="D53" s="193" t="s">
        <v>143</v>
      </c>
      <c r="E53" s="128" t="s">
        <v>283</v>
      </c>
      <c r="F53" s="129">
        <v>244</v>
      </c>
      <c r="G53" s="129">
        <v>290</v>
      </c>
      <c r="H53" s="194">
        <f>SUM(I53:AD53)</f>
        <v>0</v>
      </c>
      <c r="I53" s="194"/>
      <c r="J53" s="194"/>
      <c r="K53" s="194">
        <f>SUM(L53:AG53)</f>
        <v>0</v>
      </c>
      <c r="L53" s="194">
        <f>SUM(M53:AH53)</f>
        <v>0</v>
      </c>
      <c r="M53" s="194">
        <f>SUM(S53:AI53)</f>
        <v>0</v>
      </c>
      <c r="N53" s="194"/>
      <c r="O53" s="194"/>
      <c r="P53" s="194"/>
      <c r="Q53" s="194"/>
      <c r="R53" s="194"/>
      <c r="S53" s="194"/>
      <c r="T53" s="194">
        <f>SUM(U53:AK53)</f>
        <v>0</v>
      </c>
      <c r="U53" s="194">
        <f>SUM(X53:AL53)</f>
        <v>0</v>
      </c>
      <c r="V53" s="194"/>
      <c r="W53" s="194"/>
      <c r="X53" s="194"/>
      <c r="Y53" s="194">
        <f>SUM(Z53:AN53)</f>
        <v>0</v>
      </c>
      <c r="Z53" s="194">
        <f>SUM(AA53:AO53)</f>
        <v>0</v>
      </c>
      <c r="AA53" s="194">
        <f>SUM(AB53:AP53)</f>
        <v>0</v>
      </c>
      <c r="AB53" s="194">
        <f>SUM(AC53:AQ53)</f>
        <v>0</v>
      </c>
      <c r="AC53" s="194"/>
      <c r="AD53" s="194"/>
    </row>
    <row r="54" spans="1:30" ht="12.75" customHeight="1">
      <c r="A54" s="201"/>
      <c r="B54" s="193"/>
      <c r="C54" s="193"/>
      <c r="D54" s="193" t="s">
        <v>171</v>
      </c>
      <c r="E54" s="128" t="s">
        <v>284</v>
      </c>
      <c r="F54" s="129">
        <v>244</v>
      </c>
      <c r="G54" s="129">
        <v>310</v>
      </c>
      <c r="H54" s="194">
        <f>SUM(I54:AD54)</f>
        <v>0</v>
      </c>
      <c r="I54" s="194"/>
      <c r="J54" s="194"/>
      <c r="K54" s="194">
        <f>SUM(L54:AG54)</f>
        <v>0</v>
      </c>
      <c r="L54" s="194">
        <f>SUM(M54:AH54)</f>
        <v>0</v>
      </c>
      <c r="M54" s="194">
        <f>SUM(S54:AI54)</f>
        <v>0</v>
      </c>
      <c r="N54" s="194"/>
      <c r="O54" s="194"/>
      <c r="P54" s="194"/>
      <c r="Q54" s="194"/>
      <c r="R54" s="194"/>
      <c r="S54" s="194"/>
      <c r="T54" s="194">
        <f>SUM(U54:AK54)</f>
        <v>0</v>
      </c>
      <c r="U54" s="194">
        <f>SUM(X54:AL54)</f>
        <v>0</v>
      </c>
      <c r="V54" s="194"/>
      <c r="W54" s="194"/>
      <c r="X54" s="194"/>
      <c r="Y54" s="194">
        <f>SUM(Z54:AN54)</f>
        <v>0</v>
      </c>
      <c r="Z54" s="194">
        <f>SUM(AA54:AO54)</f>
        <v>0</v>
      </c>
      <c r="AA54" s="194">
        <f>SUM(AB54:AP54)</f>
        <v>0</v>
      </c>
      <c r="AB54" s="194">
        <f>SUM(AC54:AQ54)</f>
        <v>0</v>
      </c>
      <c r="AC54" s="194"/>
      <c r="AD54" s="194"/>
    </row>
    <row r="55" spans="1:30" ht="15.75" customHeight="1">
      <c r="A55" s="201"/>
      <c r="B55" s="193"/>
      <c r="C55" s="193"/>
      <c r="D55" s="193" t="s">
        <v>173</v>
      </c>
      <c r="E55" s="128" t="s">
        <v>285</v>
      </c>
      <c r="F55" s="129">
        <v>244</v>
      </c>
      <c r="G55" s="129">
        <v>340</v>
      </c>
      <c r="H55" s="194">
        <f>SUM(I55:AD55)</f>
        <v>0</v>
      </c>
      <c r="I55" s="194"/>
      <c r="J55" s="194"/>
      <c r="K55" s="194">
        <f>SUM(L55:AG55)</f>
        <v>0</v>
      </c>
      <c r="L55" s="194">
        <f>SUM(M55:AH55)</f>
        <v>0</v>
      </c>
      <c r="M55" s="194">
        <f>SUM(S55:AI55)</f>
        <v>0</v>
      </c>
      <c r="N55" s="194"/>
      <c r="O55" s="194"/>
      <c r="P55" s="194"/>
      <c r="Q55" s="194"/>
      <c r="R55" s="194"/>
      <c r="S55" s="194"/>
      <c r="T55" s="194">
        <f>SUM(U55:AK55)</f>
        <v>0</v>
      </c>
      <c r="U55" s="194">
        <f>SUM(X55:AL55)</f>
        <v>0</v>
      </c>
      <c r="V55" s="194"/>
      <c r="W55" s="194"/>
      <c r="X55" s="194"/>
      <c r="Y55" s="194">
        <f>SUM(Z55:AN55)</f>
        <v>0</v>
      </c>
      <c r="Z55" s="194">
        <f>SUM(AA55:AO55)</f>
        <v>0</v>
      </c>
      <c r="AA55" s="194">
        <f>SUM(AB55:AP55)</f>
        <v>0</v>
      </c>
      <c r="AB55" s="194">
        <f>SUM(AC55:AQ55)</f>
        <v>0</v>
      </c>
      <c r="AC55" s="194"/>
      <c r="AD55" s="194"/>
    </row>
    <row r="56" spans="1:30" ht="30" customHeight="1">
      <c r="A56" s="201"/>
      <c r="B56" s="193"/>
      <c r="C56" s="166" t="s">
        <v>188</v>
      </c>
      <c r="D56" s="166"/>
      <c r="E56" s="128" t="s">
        <v>286</v>
      </c>
      <c r="F56" s="132">
        <v>406</v>
      </c>
      <c r="G56" s="129"/>
      <c r="H56" s="194">
        <f>SUM(I56:AD56)</f>
        <v>0</v>
      </c>
      <c r="I56" s="194">
        <f>SUM(I58:I60)</f>
        <v>0</v>
      </c>
      <c r="J56" s="194">
        <f>SUM(J58:J60)</f>
        <v>0</v>
      </c>
      <c r="K56" s="194">
        <f>SUM(K58:K60)</f>
        <v>0</v>
      </c>
      <c r="L56" s="194">
        <f>SUM(L58:L60)</f>
        <v>0</v>
      </c>
      <c r="M56" s="194">
        <f>SUM(M58:M60)</f>
        <v>0</v>
      </c>
      <c r="N56" s="194"/>
      <c r="O56" s="194"/>
      <c r="P56" s="194"/>
      <c r="Q56" s="194">
        <v>0</v>
      </c>
      <c r="R56" s="194"/>
      <c r="S56" s="194"/>
      <c r="T56" s="194">
        <f>SUM(T58:T60)</f>
        <v>0</v>
      </c>
      <c r="U56" s="194">
        <f>SUM(U58:U60)</f>
        <v>0</v>
      </c>
      <c r="V56" s="194"/>
      <c r="W56" s="194"/>
      <c r="X56" s="194">
        <f>SUM(X58:X60)</f>
        <v>0</v>
      </c>
      <c r="Y56" s="194">
        <f>SUM(Y58:Y60)</f>
        <v>0</v>
      </c>
      <c r="Z56" s="194">
        <f>SUM(Z58:Z60)</f>
        <v>0</v>
      </c>
      <c r="AA56" s="194">
        <f>SUM(AA58:AA60)</f>
        <v>0</v>
      </c>
      <c r="AB56" s="194">
        <f>SUM(AB58:AB60)</f>
        <v>0</v>
      </c>
      <c r="AC56" s="194"/>
      <c r="AD56" s="194"/>
    </row>
    <row r="57" spans="1:30" ht="14.25" customHeight="1">
      <c r="A57" s="201"/>
      <c r="B57" s="193"/>
      <c r="C57" s="193"/>
      <c r="D57" s="193" t="s">
        <v>41</v>
      </c>
      <c r="E57" s="128" t="s">
        <v>42</v>
      </c>
      <c r="F57" s="132" t="s">
        <v>42</v>
      </c>
      <c r="G57" s="129"/>
      <c r="H57" s="194" t="s">
        <v>42</v>
      </c>
      <c r="I57" s="194" t="s">
        <v>42</v>
      </c>
      <c r="J57" s="194" t="s">
        <v>42</v>
      </c>
      <c r="K57" s="194" t="s">
        <v>42</v>
      </c>
      <c r="L57" s="194" t="s">
        <v>42</v>
      </c>
      <c r="M57" s="194" t="s">
        <v>42</v>
      </c>
      <c r="N57" s="194" t="s">
        <v>42</v>
      </c>
      <c r="O57" s="194" t="s">
        <v>42</v>
      </c>
      <c r="P57" s="194" t="s">
        <v>42</v>
      </c>
      <c r="Q57" s="194" t="s">
        <v>42</v>
      </c>
      <c r="R57" s="194" t="s">
        <v>42</v>
      </c>
      <c r="S57" s="194" t="s">
        <v>42</v>
      </c>
      <c r="T57" s="194" t="s">
        <v>42</v>
      </c>
      <c r="U57" s="194" t="s">
        <v>42</v>
      </c>
      <c r="V57" s="194" t="s">
        <v>42</v>
      </c>
      <c r="W57" s="194" t="s">
        <v>42</v>
      </c>
      <c r="X57" s="194" t="s">
        <v>42</v>
      </c>
      <c r="Y57" s="194" t="s">
        <v>42</v>
      </c>
      <c r="Z57" s="194" t="s">
        <v>42</v>
      </c>
      <c r="AA57" s="194" t="s">
        <v>42</v>
      </c>
      <c r="AB57" s="194" t="s">
        <v>42</v>
      </c>
      <c r="AC57" s="194" t="s">
        <v>42</v>
      </c>
      <c r="AD57" s="194" t="s">
        <v>42</v>
      </c>
    </row>
    <row r="58" spans="1:30" ht="15" customHeight="1">
      <c r="A58" s="201"/>
      <c r="B58" s="193"/>
      <c r="C58" s="193"/>
      <c r="D58" s="193" t="s">
        <v>168</v>
      </c>
      <c r="E58" s="128" t="s">
        <v>287</v>
      </c>
      <c r="F58" s="132">
        <v>406</v>
      </c>
      <c r="G58" s="129">
        <v>226</v>
      </c>
      <c r="H58" s="194">
        <f>SUM(I58:AD58)</f>
        <v>0</v>
      </c>
      <c r="I58" s="194"/>
      <c r="J58" s="194"/>
      <c r="K58" s="194"/>
      <c r="L58" s="194"/>
      <c r="M58" s="194"/>
      <c r="N58" s="194"/>
      <c r="O58" s="194"/>
      <c r="P58" s="194"/>
      <c r="Q58" s="194"/>
      <c r="R58" s="194"/>
      <c r="S58" s="194"/>
      <c r="T58" s="194"/>
      <c r="U58" s="194"/>
      <c r="V58" s="194"/>
      <c r="W58" s="194"/>
      <c r="X58" s="194"/>
      <c r="Y58" s="194"/>
      <c r="Z58" s="194"/>
      <c r="AA58" s="194"/>
      <c r="AB58" s="194"/>
      <c r="AC58" s="194"/>
      <c r="AD58" s="194"/>
    </row>
    <row r="59" spans="1:30" ht="15.75" customHeight="1">
      <c r="A59" s="201"/>
      <c r="B59" s="193"/>
      <c r="C59" s="193"/>
      <c r="D59" s="193" t="s">
        <v>143</v>
      </c>
      <c r="E59" s="128" t="s">
        <v>288</v>
      </c>
      <c r="F59" s="132">
        <v>406</v>
      </c>
      <c r="G59" s="129">
        <v>290</v>
      </c>
      <c r="H59" s="194">
        <f>SUM(I59:AD59)</f>
        <v>0</v>
      </c>
      <c r="I59" s="194"/>
      <c r="J59" s="194"/>
      <c r="K59" s="194"/>
      <c r="L59" s="194"/>
      <c r="M59" s="194"/>
      <c r="N59" s="194"/>
      <c r="O59" s="194"/>
      <c r="P59" s="194"/>
      <c r="Q59" s="194"/>
      <c r="R59" s="194"/>
      <c r="S59" s="194"/>
      <c r="T59" s="194"/>
      <c r="U59" s="194"/>
      <c r="V59" s="194"/>
      <c r="W59" s="194"/>
      <c r="X59" s="194"/>
      <c r="Y59" s="194"/>
      <c r="Z59" s="194"/>
      <c r="AA59" s="194"/>
      <c r="AB59" s="194"/>
      <c r="AC59" s="194"/>
      <c r="AD59" s="194"/>
    </row>
    <row r="60" spans="1:30" ht="16.5" customHeight="1">
      <c r="A60" s="201"/>
      <c r="B60" s="193"/>
      <c r="C60" s="193"/>
      <c r="D60" s="193" t="s">
        <v>171</v>
      </c>
      <c r="E60" s="128" t="s">
        <v>289</v>
      </c>
      <c r="F60" s="132">
        <v>406</v>
      </c>
      <c r="G60" s="129">
        <v>310</v>
      </c>
      <c r="H60" s="194">
        <f>SUM(I60:AD60)</f>
        <v>0</v>
      </c>
      <c r="I60" s="194"/>
      <c r="J60" s="194"/>
      <c r="K60" s="194"/>
      <c r="L60" s="194"/>
      <c r="M60" s="194"/>
      <c r="N60" s="194"/>
      <c r="O60" s="194"/>
      <c r="P60" s="194"/>
      <c r="Q60" s="194"/>
      <c r="R60" s="194"/>
      <c r="S60" s="194"/>
      <c r="T60" s="194"/>
      <c r="U60" s="194"/>
      <c r="V60" s="194"/>
      <c r="W60" s="194"/>
      <c r="X60" s="194"/>
      <c r="Y60" s="194"/>
      <c r="Z60" s="194"/>
      <c r="AA60" s="194"/>
      <c r="AB60" s="194"/>
      <c r="AC60" s="194"/>
      <c r="AD60" s="194"/>
    </row>
    <row r="61" spans="1:30" ht="38.25" customHeight="1">
      <c r="A61" s="201"/>
      <c r="B61" s="193"/>
      <c r="C61" s="168" t="s">
        <v>193</v>
      </c>
      <c r="D61" s="168"/>
      <c r="E61" s="128" t="s">
        <v>290</v>
      </c>
      <c r="F61" s="132">
        <v>407</v>
      </c>
      <c r="G61" s="129"/>
      <c r="H61" s="194">
        <f>SUM(I61:AD61)</f>
        <v>0</v>
      </c>
      <c r="I61" s="194">
        <f>SUM(I63:I68)</f>
        <v>0</v>
      </c>
      <c r="J61" s="194">
        <f>SUM(J63:J68)</f>
        <v>0</v>
      </c>
      <c r="K61" s="194">
        <f>SUM(K63:K68)</f>
        <v>0</v>
      </c>
      <c r="L61" s="194">
        <f>SUM(L63:L68)</f>
        <v>0</v>
      </c>
      <c r="M61" s="194">
        <f>SUM(M63:M68)</f>
        <v>0</v>
      </c>
      <c r="N61" s="194"/>
      <c r="O61" s="194"/>
      <c r="P61" s="194"/>
      <c r="Q61" s="194">
        <v>0</v>
      </c>
      <c r="R61" s="194"/>
      <c r="S61" s="194"/>
      <c r="T61" s="194">
        <f>SUM(T63:T68)</f>
        <v>0</v>
      </c>
      <c r="U61" s="194">
        <f>SUM(U63:U68)</f>
        <v>0</v>
      </c>
      <c r="V61" s="194"/>
      <c r="W61" s="194"/>
      <c r="X61" s="194">
        <f>SUM(X63:X68)</f>
        <v>0</v>
      </c>
      <c r="Y61" s="194">
        <f>SUM(Y63:Y68)</f>
        <v>0</v>
      </c>
      <c r="Z61" s="194">
        <f>SUM(Z63:Z68)</f>
        <v>0</v>
      </c>
      <c r="AA61" s="194">
        <f>SUM(AA63:AA68)</f>
        <v>0</v>
      </c>
      <c r="AB61" s="194">
        <f>SUM(AB63:AB68)</f>
        <v>0</v>
      </c>
      <c r="AC61" s="194"/>
      <c r="AD61" s="194"/>
    </row>
    <row r="62" spans="1:30" ht="14.25" customHeight="1">
      <c r="A62" s="201"/>
      <c r="B62" s="193"/>
      <c r="C62" s="193" t="s">
        <v>41</v>
      </c>
      <c r="D62" s="193"/>
      <c r="E62" s="128" t="s">
        <v>42</v>
      </c>
      <c r="F62" s="132" t="s">
        <v>42</v>
      </c>
      <c r="G62" s="129"/>
      <c r="H62" s="194" t="s">
        <v>42</v>
      </c>
      <c r="I62" s="194" t="s">
        <v>42</v>
      </c>
      <c r="J62" s="194" t="s">
        <v>42</v>
      </c>
      <c r="K62" s="194" t="s">
        <v>42</v>
      </c>
      <c r="L62" s="194" t="s">
        <v>42</v>
      </c>
      <c r="M62" s="194" t="s">
        <v>42</v>
      </c>
      <c r="N62" s="194" t="s">
        <v>42</v>
      </c>
      <c r="O62" s="194" t="s">
        <v>42</v>
      </c>
      <c r="P62" s="194" t="s">
        <v>42</v>
      </c>
      <c r="Q62" s="194" t="s">
        <v>42</v>
      </c>
      <c r="R62" s="194" t="s">
        <v>42</v>
      </c>
      <c r="S62" s="194" t="s">
        <v>42</v>
      </c>
      <c r="T62" s="194" t="s">
        <v>42</v>
      </c>
      <c r="U62" s="194" t="s">
        <v>42</v>
      </c>
      <c r="V62" s="194" t="s">
        <v>42</v>
      </c>
      <c r="W62" s="194" t="s">
        <v>42</v>
      </c>
      <c r="X62" s="194" t="s">
        <v>42</v>
      </c>
      <c r="Y62" s="194" t="s">
        <v>42</v>
      </c>
      <c r="Z62" s="194" t="s">
        <v>42</v>
      </c>
      <c r="AA62" s="194" t="s">
        <v>42</v>
      </c>
      <c r="AB62" s="194" t="s">
        <v>42</v>
      </c>
      <c r="AC62" s="194" t="s">
        <v>42</v>
      </c>
      <c r="AD62" s="194" t="s">
        <v>42</v>
      </c>
    </row>
    <row r="63" spans="1:30" ht="14.25" customHeight="1">
      <c r="A63" s="201"/>
      <c r="B63" s="193"/>
      <c r="C63" s="193"/>
      <c r="D63" s="193" t="s">
        <v>139</v>
      </c>
      <c r="E63" s="128" t="s">
        <v>291</v>
      </c>
      <c r="F63" s="132">
        <v>407</v>
      </c>
      <c r="G63" s="129">
        <v>222</v>
      </c>
      <c r="H63" s="194">
        <f>SUM(I63:AD63)</f>
        <v>0</v>
      </c>
      <c r="I63" s="194"/>
      <c r="J63" s="194"/>
      <c r="K63" s="194">
        <f>SUM(L63:AG63)</f>
        <v>0</v>
      </c>
      <c r="L63" s="194">
        <f>SUM(M63:AH63)</f>
        <v>0</v>
      </c>
      <c r="M63" s="194">
        <f>SUM(S63:AI63)</f>
        <v>0</v>
      </c>
      <c r="N63" s="194"/>
      <c r="O63" s="194"/>
      <c r="P63" s="194"/>
      <c r="Q63" s="194"/>
      <c r="R63" s="194"/>
      <c r="S63" s="194"/>
      <c r="T63" s="194">
        <f>SUM(U63:AK63)</f>
        <v>0</v>
      </c>
      <c r="U63" s="194">
        <f>SUM(X63:AL63)</f>
        <v>0</v>
      </c>
      <c r="V63" s="194"/>
      <c r="W63" s="194"/>
      <c r="X63" s="194"/>
      <c r="Y63" s="194">
        <f>SUM(Z63:AN63)</f>
        <v>0</v>
      </c>
      <c r="Z63" s="194">
        <f>SUM(AA63:AO63)</f>
        <v>0</v>
      </c>
      <c r="AA63" s="194">
        <f>SUM(AB63:AP63)</f>
        <v>0</v>
      </c>
      <c r="AB63" s="194">
        <f>SUM(AC63:AQ63)</f>
        <v>0</v>
      </c>
      <c r="AC63" s="194"/>
      <c r="AD63" s="194"/>
    </row>
    <row r="64" spans="1:30" ht="15.75" customHeight="1">
      <c r="A64" s="201"/>
      <c r="B64" s="193"/>
      <c r="C64" s="193"/>
      <c r="D64" s="193" t="s">
        <v>164</v>
      </c>
      <c r="E64" s="128" t="s">
        <v>292</v>
      </c>
      <c r="F64" s="132">
        <v>407</v>
      </c>
      <c r="G64" s="129">
        <v>224</v>
      </c>
      <c r="H64" s="194">
        <f>SUM(I64:AD64)</f>
        <v>0</v>
      </c>
      <c r="I64" s="194"/>
      <c r="J64" s="194"/>
      <c r="K64" s="194">
        <f>SUM(L64:AG64)</f>
        <v>0</v>
      </c>
      <c r="L64" s="194">
        <f>SUM(M64:AH64)</f>
        <v>0</v>
      </c>
      <c r="M64" s="194">
        <f>SUM(S64:AI64)</f>
        <v>0</v>
      </c>
      <c r="N64" s="194"/>
      <c r="O64" s="194"/>
      <c r="P64" s="194"/>
      <c r="Q64" s="194"/>
      <c r="R64" s="194"/>
      <c r="S64" s="194"/>
      <c r="T64" s="194">
        <f>SUM(U64:AK64)</f>
        <v>0</v>
      </c>
      <c r="U64" s="194">
        <f>SUM(X64:AL64)</f>
        <v>0</v>
      </c>
      <c r="V64" s="194"/>
      <c r="W64" s="194"/>
      <c r="X64" s="194"/>
      <c r="Y64" s="194">
        <f>SUM(Z64:AN64)</f>
        <v>0</v>
      </c>
      <c r="Z64" s="194">
        <f>SUM(AA64:AO64)</f>
        <v>0</v>
      </c>
      <c r="AA64" s="194">
        <f>SUM(AB64:AP64)</f>
        <v>0</v>
      </c>
      <c r="AB64" s="194">
        <f>SUM(AC64:AQ64)</f>
        <v>0</v>
      </c>
      <c r="AC64" s="194"/>
      <c r="AD64" s="194"/>
    </row>
    <row r="65" spans="1:30" ht="13.5" customHeight="1">
      <c r="A65" s="201"/>
      <c r="B65" s="193"/>
      <c r="C65" s="193"/>
      <c r="D65" s="193" t="s">
        <v>168</v>
      </c>
      <c r="E65" s="128" t="s">
        <v>293</v>
      </c>
      <c r="F65" s="132">
        <v>407</v>
      </c>
      <c r="G65" s="129">
        <v>226</v>
      </c>
      <c r="H65" s="194">
        <f>SUM(I65:AD65)</f>
        <v>0</v>
      </c>
      <c r="I65" s="194"/>
      <c r="J65" s="194"/>
      <c r="K65" s="194">
        <f>SUM(L65:AG65)</f>
        <v>0</v>
      </c>
      <c r="L65" s="194">
        <f>SUM(M65:AH65)</f>
        <v>0</v>
      </c>
      <c r="M65" s="194">
        <f>SUM(S65:AI65)</f>
        <v>0</v>
      </c>
      <c r="N65" s="194"/>
      <c r="O65" s="194"/>
      <c r="P65" s="194"/>
      <c r="Q65" s="194"/>
      <c r="R65" s="194"/>
      <c r="S65" s="194"/>
      <c r="T65" s="194">
        <f>SUM(U65:AK65)</f>
        <v>0</v>
      </c>
      <c r="U65" s="194">
        <f>SUM(X65:AL65)</f>
        <v>0</v>
      </c>
      <c r="V65" s="194"/>
      <c r="W65" s="194"/>
      <c r="X65" s="194"/>
      <c r="Y65" s="194">
        <f>SUM(Z65:AN65)</f>
        <v>0</v>
      </c>
      <c r="Z65" s="194">
        <f>SUM(AA65:AO65)</f>
        <v>0</v>
      </c>
      <c r="AA65" s="194">
        <f>SUM(AB65:AP65)</f>
        <v>0</v>
      </c>
      <c r="AB65" s="194">
        <f>SUM(AC65:AQ65)</f>
        <v>0</v>
      </c>
      <c r="AC65" s="194"/>
      <c r="AD65" s="194"/>
    </row>
    <row r="66" spans="1:30" ht="15.75" customHeight="1">
      <c r="A66" s="201"/>
      <c r="B66" s="193"/>
      <c r="C66" s="193"/>
      <c r="D66" s="193" t="s">
        <v>143</v>
      </c>
      <c r="E66" s="128" t="s">
        <v>294</v>
      </c>
      <c r="F66" s="132">
        <v>407</v>
      </c>
      <c r="G66" s="129">
        <v>290</v>
      </c>
      <c r="H66" s="194">
        <f>SUM(I66:AD66)</f>
        <v>0</v>
      </c>
      <c r="I66" s="194"/>
      <c r="J66" s="194"/>
      <c r="K66" s="194">
        <f>SUM(L66:AG66)</f>
        <v>0</v>
      </c>
      <c r="L66" s="194">
        <f>SUM(M66:AH66)</f>
        <v>0</v>
      </c>
      <c r="M66" s="194">
        <f>SUM(S66:AI66)</f>
        <v>0</v>
      </c>
      <c r="N66" s="194"/>
      <c r="O66" s="194"/>
      <c r="P66" s="194"/>
      <c r="Q66" s="194"/>
      <c r="R66" s="194"/>
      <c r="S66" s="194"/>
      <c r="T66" s="194">
        <f>SUM(U66:AK66)</f>
        <v>0</v>
      </c>
      <c r="U66" s="194">
        <f>SUM(X66:AL66)</f>
        <v>0</v>
      </c>
      <c r="V66" s="194"/>
      <c r="W66" s="194"/>
      <c r="X66" s="194"/>
      <c r="Y66" s="194">
        <f>SUM(Z66:AN66)</f>
        <v>0</v>
      </c>
      <c r="Z66" s="194">
        <f>SUM(AA66:AO66)</f>
        <v>0</v>
      </c>
      <c r="AA66" s="194">
        <f>SUM(AB66:AP66)</f>
        <v>0</v>
      </c>
      <c r="AB66" s="194">
        <f>SUM(AC66:AQ66)</f>
        <v>0</v>
      </c>
      <c r="AC66" s="194"/>
      <c r="AD66" s="194"/>
    </row>
    <row r="67" spans="1:30" ht="14.25" customHeight="1">
      <c r="A67" s="201"/>
      <c r="B67" s="193"/>
      <c r="C67" s="193"/>
      <c r="D67" s="193" t="s">
        <v>171</v>
      </c>
      <c r="E67" s="128" t="s">
        <v>295</v>
      </c>
      <c r="F67" s="132">
        <v>407</v>
      </c>
      <c r="G67" s="129">
        <v>310</v>
      </c>
      <c r="H67" s="194">
        <f>SUM(I67:AD67)</f>
        <v>0</v>
      </c>
      <c r="I67" s="194"/>
      <c r="J67" s="194"/>
      <c r="K67" s="194">
        <f>SUM(L67:AG67)</f>
        <v>0</v>
      </c>
      <c r="L67" s="194">
        <f>SUM(M67:AH67)</f>
        <v>0</v>
      </c>
      <c r="M67" s="194">
        <f>SUM(S67:AI67)</f>
        <v>0</v>
      </c>
      <c r="N67" s="194"/>
      <c r="O67" s="194"/>
      <c r="P67" s="194"/>
      <c r="Q67" s="194"/>
      <c r="R67" s="194"/>
      <c r="S67" s="194"/>
      <c r="T67" s="194">
        <f>SUM(U67:AK67)</f>
        <v>0</v>
      </c>
      <c r="U67" s="194">
        <f>SUM(X67:AL67)</f>
        <v>0</v>
      </c>
      <c r="V67" s="194"/>
      <c r="W67" s="194"/>
      <c r="X67" s="194"/>
      <c r="Y67" s="194">
        <f>SUM(Z67:AN67)</f>
        <v>0</v>
      </c>
      <c r="Z67" s="194">
        <f>SUM(AA67:AO67)</f>
        <v>0</v>
      </c>
      <c r="AA67" s="194">
        <f>SUM(AB67:AP67)</f>
        <v>0</v>
      </c>
      <c r="AB67" s="194">
        <f>SUM(AC67:AQ67)</f>
        <v>0</v>
      </c>
      <c r="AC67" s="194"/>
      <c r="AD67" s="194"/>
    </row>
    <row r="68" spans="1:30" ht="15" customHeight="1">
      <c r="A68" s="201"/>
      <c r="B68" s="193"/>
      <c r="C68" s="193"/>
      <c r="D68" s="193" t="s">
        <v>173</v>
      </c>
      <c r="E68" s="128" t="s">
        <v>296</v>
      </c>
      <c r="F68" s="132">
        <v>407</v>
      </c>
      <c r="G68" s="129">
        <v>340</v>
      </c>
      <c r="H68" s="194">
        <f>SUM(I68:AD68)</f>
        <v>0</v>
      </c>
      <c r="I68" s="194"/>
      <c r="J68" s="194"/>
      <c r="K68" s="194">
        <f>SUM(L68:AG68)</f>
        <v>0</v>
      </c>
      <c r="L68" s="194">
        <f>SUM(M68:AH68)</f>
        <v>0</v>
      </c>
      <c r="M68" s="194">
        <f>SUM(S68:AI68)</f>
        <v>0</v>
      </c>
      <c r="N68" s="194"/>
      <c r="O68" s="194"/>
      <c r="P68" s="194"/>
      <c r="Q68" s="194"/>
      <c r="R68" s="194"/>
      <c r="S68" s="194"/>
      <c r="T68" s="194">
        <f>SUM(U68:AK68)</f>
        <v>0</v>
      </c>
      <c r="U68" s="194">
        <f>SUM(X68:AL68)</f>
        <v>0</v>
      </c>
      <c r="V68" s="194"/>
      <c r="W68" s="194"/>
      <c r="X68" s="194"/>
      <c r="Y68" s="194">
        <f>SUM(Z68:AN68)</f>
        <v>0</v>
      </c>
      <c r="Z68" s="194">
        <f>SUM(AA68:AO68)</f>
        <v>0</v>
      </c>
      <c r="AA68" s="194">
        <f>SUM(AB68:AP68)</f>
        <v>0</v>
      </c>
      <c r="AB68" s="194">
        <f>SUM(AC68:AQ68)</f>
        <v>0</v>
      </c>
      <c r="AC68" s="194"/>
      <c r="AD68" s="194"/>
    </row>
    <row r="69" spans="1:30" s="77" customFormat="1" ht="16.5" customHeight="1">
      <c r="A69" s="189" t="s">
        <v>297</v>
      </c>
      <c r="B69" s="203" t="s">
        <v>297</v>
      </c>
      <c r="C69" s="203"/>
      <c r="D69" s="203"/>
      <c r="E69" s="195" t="s">
        <v>126</v>
      </c>
      <c r="F69" s="196"/>
      <c r="G69" s="196"/>
      <c r="H69" s="191">
        <v>6539179.25</v>
      </c>
      <c r="I69" s="197">
        <f>I70+I82+I83+I88+I91</f>
        <v>423658.07</v>
      </c>
      <c r="J69" s="197">
        <f>J70+J82+J83+J88+J91</f>
        <v>3959821.18</v>
      </c>
      <c r="K69" s="197"/>
      <c r="L69" s="197"/>
      <c r="M69" s="197">
        <f>M70+M82+M83+M88+M91</f>
        <v>0</v>
      </c>
      <c r="N69" s="197"/>
      <c r="O69" s="197"/>
      <c r="P69" s="197"/>
      <c r="Q69" s="197">
        <f>Q70+Q82+Q83+Q88+Q91</f>
        <v>1875700</v>
      </c>
      <c r="R69" s="197"/>
      <c r="S69" s="197"/>
      <c r="T69" s="197">
        <f>T70+T82+T83+T88+T91</f>
        <v>1875700</v>
      </c>
      <c r="U69" s="197">
        <f>U70+U82+U83+U88+U91</f>
        <v>0</v>
      </c>
      <c r="V69" s="197"/>
      <c r="W69" s="197"/>
      <c r="X69" s="197">
        <f>X70+X82+X83+X88+X91</f>
        <v>280000</v>
      </c>
      <c r="Y69" s="197">
        <f>Y70+Y82+Y83+Y88+Y91</f>
        <v>0</v>
      </c>
      <c r="Z69" s="197">
        <f>Z70+Z82+Z83+Z88+Z91</f>
        <v>0</v>
      </c>
      <c r="AA69" s="197">
        <f>AA70+AA82+AA83+AA88+AA91</f>
        <v>0</v>
      </c>
      <c r="AB69" s="197">
        <f>AB70+AB82+AB83+AB88+AB91</f>
        <v>0</v>
      </c>
      <c r="AC69" s="197"/>
      <c r="AD69" s="197"/>
    </row>
    <row r="70" spans="1:30" ht="15.75" customHeight="1">
      <c r="A70" s="198" t="s">
        <v>127</v>
      </c>
      <c r="B70" s="199" t="s">
        <v>127</v>
      </c>
      <c r="C70" s="199"/>
      <c r="D70" s="199"/>
      <c r="E70" s="130" t="s">
        <v>128</v>
      </c>
      <c r="F70" s="129">
        <v>110</v>
      </c>
      <c r="G70" s="129"/>
      <c r="H70" s="194">
        <v>5886121.18</v>
      </c>
      <c r="I70" s="200">
        <f>I72+I76</f>
        <v>257800</v>
      </c>
      <c r="J70" s="200">
        <f>J72+J76</f>
        <v>3612621.18</v>
      </c>
      <c r="K70" s="200">
        <f>K72+K76</f>
        <v>0</v>
      </c>
      <c r="L70" s="200">
        <f>L72+L76</f>
        <v>0</v>
      </c>
      <c r="M70" s="200">
        <f>M72+M76</f>
        <v>0</v>
      </c>
      <c r="N70" s="200"/>
      <c r="O70" s="200"/>
      <c r="P70" s="200"/>
      <c r="Q70" s="200">
        <f>Q72+Q76</f>
        <v>1875700</v>
      </c>
      <c r="R70" s="200"/>
      <c r="S70" s="200"/>
      <c r="T70" s="200">
        <f>T72+T76</f>
        <v>1875700</v>
      </c>
      <c r="U70" s="200">
        <f>U72+U76</f>
        <v>0</v>
      </c>
      <c r="V70" s="200"/>
      <c r="W70" s="200"/>
      <c r="X70" s="200">
        <f>X72+X76</f>
        <v>140000</v>
      </c>
      <c r="Y70" s="200">
        <f>Y72+Y76</f>
        <v>0</v>
      </c>
      <c r="Z70" s="200">
        <f>Z72+Z76</f>
        <v>0</v>
      </c>
      <c r="AA70" s="200">
        <f>AA72+AA76</f>
        <v>0</v>
      </c>
      <c r="AB70" s="200">
        <f>AB72+AB76</f>
        <v>0</v>
      </c>
      <c r="AC70" s="200"/>
      <c r="AD70" s="200"/>
    </row>
    <row r="71" spans="1:30" ht="13.5" customHeight="1">
      <c r="A71" s="201"/>
      <c r="B71" s="193"/>
      <c r="C71" s="193" t="s">
        <v>41</v>
      </c>
      <c r="D71" s="193"/>
      <c r="E71" s="128" t="s">
        <v>42</v>
      </c>
      <c r="F71" s="129" t="s">
        <v>42</v>
      </c>
      <c r="G71" s="129"/>
      <c r="H71" s="194" t="s">
        <v>42</v>
      </c>
      <c r="I71" s="194" t="s">
        <v>42</v>
      </c>
      <c r="J71" s="194" t="s">
        <v>42</v>
      </c>
      <c r="K71" s="194" t="s">
        <v>42</v>
      </c>
      <c r="L71" s="194" t="s">
        <v>42</v>
      </c>
      <c r="M71" s="194" t="s">
        <v>42</v>
      </c>
      <c r="N71" s="194" t="s">
        <v>42</v>
      </c>
      <c r="O71" s="194" t="s">
        <v>42</v>
      </c>
      <c r="P71" s="194" t="s">
        <v>42</v>
      </c>
      <c r="Q71" s="194" t="s">
        <v>42</v>
      </c>
      <c r="R71" s="194" t="s">
        <v>42</v>
      </c>
      <c r="S71" s="194" t="s">
        <v>42</v>
      </c>
      <c r="T71" s="194" t="s">
        <v>42</v>
      </c>
      <c r="U71" s="194" t="s">
        <v>42</v>
      </c>
      <c r="V71" s="194" t="s">
        <v>42</v>
      </c>
      <c r="W71" s="194" t="s">
        <v>42</v>
      </c>
      <c r="X71" s="194" t="s">
        <v>42</v>
      </c>
      <c r="Y71" s="194" t="s">
        <v>42</v>
      </c>
      <c r="Z71" s="194" t="s">
        <v>42</v>
      </c>
      <c r="AA71" s="194" t="s">
        <v>42</v>
      </c>
      <c r="AB71" s="194" t="s">
        <v>42</v>
      </c>
      <c r="AC71" s="194" t="s">
        <v>42</v>
      </c>
      <c r="AD71" s="194" t="s">
        <v>42</v>
      </c>
    </row>
    <row r="72" spans="1:30" ht="22.5" customHeight="1">
      <c r="A72" s="201"/>
      <c r="B72" s="193"/>
      <c r="C72" s="193" t="s">
        <v>129</v>
      </c>
      <c r="D72" s="193"/>
      <c r="E72" s="128" t="s">
        <v>130</v>
      </c>
      <c r="F72" s="129">
        <v>110</v>
      </c>
      <c r="G72" s="129"/>
      <c r="H72" s="194">
        <v>5886121.18</v>
      </c>
      <c r="I72" s="200">
        <f>SUM(I74:I75)</f>
        <v>257800</v>
      </c>
      <c r="J72" s="200">
        <f>SUM(J74:J75)</f>
        <v>3612621.18</v>
      </c>
      <c r="K72" s="200">
        <f>SUM(K74:K75)</f>
        <v>0</v>
      </c>
      <c r="L72" s="200">
        <f>SUM(L74:L75)</f>
        <v>0</v>
      </c>
      <c r="M72" s="200">
        <f>SUM(M74:M75)</f>
        <v>0</v>
      </c>
      <c r="N72" s="200"/>
      <c r="O72" s="200"/>
      <c r="P72" s="200"/>
      <c r="Q72" s="200">
        <f>SUM(Q74:Q75)</f>
        <v>1875700</v>
      </c>
      <c r="R72" s="200"/>
      <c r="S72" s="200"/>
      <c r="T72" s="200">
        <f>SUM(T74:T75)</f>
        <v>1875700</v>
      </c>
      <c r="U72" s="200">
        <f>SUM(U74:U75)</f>
        <v>0</v>
      </c>
      <c r="V72" s="200"/>
      <c r="W72" s="200"/>
      <c r="X72" s="200">
        <f>SUM(X74:X75)</f>
        <v>140000</v>
      </c>
      <c r="Y72" s="200">
        <f>SUM(Y74:Y75)</f>
        <v>0</v>
      </c>
      <c r="Z72" s="200">
        <f>SUM(Z74:Z75)</f>
        <v>0</v>
      </c>
      <c r="AA72" s="200">
        <f>SUM(AA74:AA75)</f>
        <v>0</v>
      </c>
      <c r="AB72" s="200">
        <f>SUM(AB74:AB75)</f>
        <v>0</v>
      </c>
      <c r="AC72" s="200"/>
      <c r="AD72" s="200"/>
    </row>
    <row r="73" spans="1:30" ht="12.75" customHeight="1">
      <c r="A73" s="201"/>
      <c r="B73" s="193"/>
      <c r="C73" s="193"/>
      <c r="D73" s="193" t="s">
        <v>41</v>
      </c>
      <c r="E73" s="128" t="s">
        <v>42</v>
      </c>
      <c r="F73" s="129" t="s">
        <v>42</v>
      </c>
      <c r="G73" s="129"/>
      <c r="H73" s="194" t="s">
        <v>42</v>
      </c>
      <c r="I73" s="194" t="s">
        <v>42</v>
      </c>
      <c r="J73" s="194" t="s">
        <v>42</v>
      </c>
      <c r="K73" s="194" t="s">
        <v>42</v>
      </c>
      <c r="L73" s="194" t="s">
        <v>42</v>
      </c>
      <c r="M73" s="194" t="s">
        <v>42</v>
      </c>
      <c r="N73" s="194" t="s">
        <v>42</v>
      </c>
      <c r="O73" s="194" t="s">
        <v>42</v>
      </c>
      <c r="P73" s="194" t="s">
        <v>42</v>
      </c>
      <c r="Q73" s="194" t="s">
        <v>42</v>
      </c>
      <c r="R73" s="194" t="s">
        <v>42</v>
      </c>
      <c r="S73" s="194" t="s">
        <v>42</v>
      </c>
      <c r="T73" s="194" t="s">
        <v>42</v>
      </c>
      <c r="U73" s="194" t="s">
        <v>42</v>
      </c>
      <c r="V73" s="194" t="s">
        <v>42</v>
      </c>
      <c r="W73" s="194" t="s">
        <v>42</v>
      </c>
      <c r="X73" s="194" t="s">
        <v>42</v>
      </c>
      <c r="Y73" s="194" t="s">
        <v>42</v>
      </c>
      <c r="Z73" s="194" t="s">
        <v>42</v>
      </c>
      <c r="AA73" s="194" t="s">
        <v>42</v>
      </c>
      <c r="AB73" s="194" t="s">
        <v>42</v>
      </c>
      <c r="AC73" s="194" t="s">
        <v>42</v>
      </c>
      <c r="AD73" s="194" t="s">
        <v>42</v>
      </c>
    </row>
    <row r="74" spans="1:30" ht="16.5" customHeight="1">
      <c r="A74" s="201"/>
      <c r="B74" s="193"/>
      <c r="C74" s="193"/>
      <c r="D74" s="193" t="s">
        <v>131</v>
      </c>
      <c r="E74" s="128" t="s">
        <v>132</v>
      </c>
      <c r="F74" s="129">
        <v>111</v>
      </c>
      <c r="G74" s="129">
        <v>211</v>
      </c>
      <c r="H74" s="194">
        <v>4573331.6</v>
      </c>
      <c r="I74" s="194">
        <v>198000</v>
      </c>
      <c r="J74" s="194">
        <v>2818606.6</v>
      </c>
      <c r="K74" s="194"/>
      <c r="L74" s="194"/>
      <c r="M74" s="194"/>
      <c r="N74" s="194"/>
      <c r="O74" s="194"/>
      <c r="P74" s="194"/>
      <c r="Q74" s="204">
        <v>1440725</v>
      </c>
      <c r="R74" s="194"/>
      <c r="S74" s="194"/>
      <c r="T74" s="194">
        <v>1440630</v>
      </c>
      <c r="U74" s="194"/>
      <c r="V74" s="194"/>
      <c r="W74" s="194"/>
      <c r="X74" s="194">
        <v>116000</v>
      </c>
      <c r="Y74" s="194"/>
      <c r="Z74" s="194"/>
      <c r="AA74" s="194"/>
      <c r="AB74" s="194"/>
      <c r="AC74" s="194"/>
      <c r="AD74" s="194"/>
    </row>
    <row r="75" spans="1:30" ht="16.5" customHeight="1">
      <c r="A75" s="201"/>
      <c r="B75" s="193"/>
      <c r="C75" s="193"/>
      <c r="D75" s="193" t="s">
        <v>133</v>
      </c>
      <c r="E75" s="128" t="s">
        <v>134</v>
      </c>
      <c r="F75" s="129">
        <v>119</v>
      </c>
      <c r="G75" s="129">
        <v>213</v>
      </c>
      <c r="H75" s="194">
        <v>1312789.58</v>
      </c>
      <c r="I75" s="194">
        <v>59800</v>
      </c>
      <c r="J75" s="194">
        <v>794014.58</v>
      </c>
      <c r="K75" s="194"/>
      <c r="L75" s="194"/>
      <c r="M75" s="194"/>
      <c r="N75" s="194"/>
      <c r="O75" s="194"/>
      <c r="P75" s="194"/>
      <c r="Q75" s="204">
        <v>434975</v>
      </c>
      <c r="R75" s="194"/>
      <c r="S75" s="194"/>
      <c r="T75" s="194">
        <v>435070</v>
      </c>
      <c r="U75" s="194"/>
      <c r="V75" s="194"/>
      <c r="W75" s="194"/>
      <c r="X75" s="194">
        <v>24000</v>
      </c>
      <c r="Y75" s="194"/>
      <c r="Z75" s="194"/>
      <c r="AA75" s="194"/>
      <c r="AB75" s="194"/>
      <c r="AC75" s="194"/>
      <c r="AD75" s="194"/>
    </row>
    <row r="76" spans="1:30" ht="24" customHeight="1">
      <c r="A76" s="201"/>
      <c r="B76" s="193"/>
      <c r="C76" s="193" t="s">
        <v>135</v>
      </c>
      <c r="D76" s="193"/>
      <c r="E76" s="128" t="s">
        <v>136</v>
      </c>
      <c r="F76" s="129">
        <v>112</v>
      </c>
      <c r="G76" s="129"/>
      <c r="H76" s="194">
        <f>SUM(I76:AD76)</f>
        <v>0</v>
      </c>
      <c r="I76" s="194">
        <f>SUM(I78:I81)</f>
        <v>0</v>
      </c>
      <c r="J76" s="194">
        <f>SUM(J78:J81)</f>
        <v>0</v>
      </c>
      <c r="K76" s="194">
        <f>SUM(K78:K81)</f>
        <v>0</v>
      </c>
      <c r="L76" s="194">
        <f>SUM(L78:L81)</f>
        <v>0</v>
      </c>
      <c r="M76" s="194">
        <f>SUM(M78:M81)</f>
        <v>0</v>
      </c>
      <c r="N76" s="194"/>
      <c r="O76" s="194"/>
      <c r="P76" s="194"/>
      <c r="Q76" s="194">
        <v>0</v>
      </c>
      <c r="R76" s="194"/>
      <c r="S76" s="194"/>
      <c r="T76" s="194">
        <f>SUM(T78:T81)</f>
        <v>0</v>
      </c>
      <c r="U76" s="194">
        <f>SUM(U78:U81)</f>
        <v>0</v>
      </c>
      <c r="V76" s="194"/>
      <c r="W76" s="194"/>
      <c r="X76" s="194">
        <f>SUM(X78:X81)</f>
        <v>0</v>
      </c>
      <c r="Y76" s="194">
        <f>SUM(Y78:Y81)</f>
        <v>0</v>
      </c>
      <c r="Z76" s="194">
        <f>SUM(Z78:Z81)</f>
        <v>0</v>
      </c>
      <c r="AA76" s="194">
        <f>SUM(AA78:AA81)</f>
        <v>0</v>
      </c>
      <c r="AB76" s="194">
        <f>SUM(AB78:AB81)</f>
        <v>0</v>
      </c>
      <c r="AC76" s="194"/>
      <c r="AD76" s="194"/>
    </row>
    <row r="77" spans="1:30" ht="14.25" customHeight="1">
      <c r="A77" s="201"/>
      <c r="B77" s="193"/>
      <c r="C77" s="193"/>
      <c r="D77" s="193" t="s">
        <v>41</v>
      </c>
      <c r="E77" s="128" t="s">
        <v>42</v>
      </c>
      <c r="F77" s="129" t="s">
        <v>42</v>
      </c>
      <c r="G77" s="129"/>
      <c r="H77" s="194" t="s">
        <v>42</v>
      </c>
      <c r="I77" s="194" t="s">
        <v>42</v>
      </c>
      <c r="J77" s="194" t="s">
        <v>42</v>
      </c>
      <c r="K77" s="194" t="s">
        <v>42</v>
      </c>
      <c r="L77" s="194" t="s">
        <v>42</v>
      </c>
      <c r="M77" s="194" t="s">
        <v>42</v>
      </c>
      <c r="N77" s="194" t="s">
        <v>42</v>
      </c>
      <c r="O77" s="194" t="s">
        <v>42</v>
      </c>
      <c r="P77" s="194" t="s">
        <v>42</v>
      </c>
      <c r="Q77" s="194" t="s">
        <v>42</v>
      </c>
      <c r="R77" s="194" t="s">
        <v>42</v>
      </c>
      <c r="S77" s="194" t="s">
        <v>42</v>
      </c>
      <c r="T77" s="194" t="s">
        <v>42</v>
      </c>
      <c r="U77" s="194" t="s">
        <v>42</v>
      </c>
      <c r="V77" s="194" t="s">
        <v>42</v>
      </c>
      <c r="W77" s="194" t="s">
        <v>42</v>
      </c>
      <c r="X77" s="194" t="s">
        <v>42</v>
      </c>
      <c r="Y77" s="194" t="s">
        <v>42</v>
      </c>
      <c r="Z77" s="194" t="s">
        <v>42</v>
      </c>
      <c r="AA77" s="194" t="s">
        <v>42</v>
      </c>
      <c r="AB77" s="194" t="s">
        <v>42</v>
      </c>
      <c r="AC77" s="194" t="s">
        <v>42</v>
      </c>
      <c r="AD77" s="194" t="s">
        <v>42</v>
      </c>
    </row>
    <row r="78" spans="1:30" ht="14.25" customHeight="1">
      <c r="A78" s="201"/>
      <c r="B78" s="193"/>
      <c r="C78" s="193"/>
      <c r="D78" s="193" t="s">
        <v>137</v>
      </c>
      <c r="E78" s="128" t="s">
        <v>138</v>
      </c>
      <c r="F78" s="129">
        <v>112</v>
      </c>
      <c r="G78" s="129">
        <v>212</v>
      </c>
      <c r="H78" s="194">
        <f>SUM(I78:AD78)</f>
        <v>0</v>
      </c>
      <c r="I78" s="194"/>
      <c r="J78" s="194"/>
      <c r="K78" s="194">
        <f>SUM(L78:AG78)</f>
        <v>0</v>
      </c>
      <c r="L78" s="194">
        <f>SUM(M78:AH78)</f>
        <v>0</v>
      </c>
      <c r="M78" s="194">
        <f>SUM(S78:AI78)</f>
        <v>0</v>
      </c>
      <c r="N78" s="194"/>
      <c r="O78" s="194"/>
      <c r="P78" s="194"/>
      <c r="Q78" s="194"/>
      <c r="R78" s="194"/>
      <c r="S78" s="194"/>
      <c r="T78" s="194">
        <f>SUM(U78:AK78)</f>
        <v>0</v>
      </c>
      <c r="U78" s="194">
        <f>SUM(X78:AL78)</f>
        <v>0</v>
      </c>
      <c r="V78" s="194"/>
      <c r="W78" s="194"/>
      <c r="X78" s="194"/>
      <c r="Y78" s="194">
        <f>SUM(Z78:AN78)</f>
        <v>0</v>
      </c>
      <c r="Z78" s="194">
        <f>SUM(AA78:AO78)</f>
        <v>0</v>
      </c>
      <c r="AA78" s="194">
        <f>SUM(AB78:AP78)</f>
        <v>0</v>
      </c>
      <c r="AB78" s="194">
        <f>SUM(AC78:AQ78)</f>
        <v>0</v>
      </c>
      <c r="AC78" s="194"/>
      <c r="AD78" s="194"/>
    </row>
    <row r="79" spans="1:30" ht="15.75" customHeight="1">
      <c r="A79" s="201"/>
      <c r="B79" s="193"/>
      <c r="C79" s="193"/>
      <c r="D79" s="193" t="s">
        <v>139</v>
      </c>
      <c r="E79" s="128" t="s">
        <v>140</v>
      </c>
      <c r="F79" s="129">
        <v>112</v>
      </c>
      <c r="G79" s="129">
        <v>222</v>
      </c>
      <c r="H79" s="194">
        <f>SUM(I79:AD79)</f>
        <v>0</v>
      </c>
      <c r="I79" s="194"/>
      <c r="J79" s="194"/>
      <c r="K79" s="194">
        <f>SUM(L79:AG79)</f>
        <v>0</v>
      </c>
      <c r="L79" s="194">
        <f>SUM(M79:AH79)</f>
        <v>0</v>
      </c>
      <c r="M79" s="194">
        <f>SUM(S79:AI79)</f>
        <v>0</v>
      </c>
      <c r="N79" s="194"/>
      <c r="O79" s="194"/>
      <c r="P79" s="194"/>
      <c r="Q79" s="194"/>
      <c r="R79" s="194"/>
      <c r="S79" s="194"/>
      <c r="T79" s="194">
        <f>SUM(U79:AK79)</f>
        <v>0</v>
      </c>
      <c r="U79" s="194">
        <f>SUM(X79:AL79)</f>
        <v>0</v>
      </c>
      <c r="V79" s="194"/>
      <c r="W79" s="194"/>
      <c r="X79" s="194"/>
      <c r="Y79" s="194">
        <f>SUM(Z79:AN79)</f>
        <v>0</v>
      </c>
      <c r="Z79" s="194">
        <f>SUM(AA79:AO79)</f>
        <v>0</v>
      </c>
      <c r="AA79" s="194">
        <f>SUM(AB79:AP79)</f>
        <v>0</v>
      </c>
      <c r="AB79" s="194">
        <f>SUM(AC79:AQ79)</f>
        <v>0</v>
      </c>
      <c r="AC79" s="194"/>
      <c r="AD79" s="194"/>
    </row>
    <row r="80" spans="1:30" ht="15.75" customHeight="1">
      <c r="A80" s="201"/>
      <c r="B80" s="193"/>
      <c r="C80" s="193"/>
      <c r="D80" s="193" t="s">
        <v>141</v>
      </c>
      <c r="E80" s="128" t="s">
        <v>142</v>
      </c>
      <c r="F80" s="129">
        <v>112</v>
      </c>
      <c r="G80" s="129">
        <v>262</v>
      </c>
      <c r="H80" s="194">
        <f>SUM(I80:AD80)</f>
        <v>0</v>
      </c>
      <c r="I80" s="194"/>
      <c r="J80" s="194"/>
      <c r="K80" s="194">
        <f>SUM(L80:AG80)</f>
        <v>0</v>
      </c>
      <c r="L80" s="194">
        <f>SUM(M80:AH80)</f>
        <v>0</v>
      </c>
      <c r="M80" s="194">
        <f>SUM(S80:AI80)</f>
        <v>0</v>
      </c>
      <c r="N80" s="194"/>
      <c r="O80" s="194"/>
      <c r="P80" s="194"/>
      <c r="Q80" s="194"/>
      <c r="R80" s="194"/>
      <c r="S80" s="194"/>
      <c r="T80" s="194">
        <f>SUM(U80:AK80)</f>
        <v>0</v>
      </c>
      <c r="U80" s="194">
        <f>SUM(X80:AL80)</f>
        <v>0</v>
      </c>
      <c r="V80" s="194"/>
      <c r="W80" s="194"/>
      <c r="X80" s="194"/>
      <c r="Y80" s="194">
        <f>SUM(Z80:AN80)</f>
        <v>0</v>
      </c>
      <c r="Z80" s="194">
        <f>SUM(AA80:AO80)</f>
        <v>0</v>
      </c>
      <c r="AA80" s="194">
        <f>SUM(AB80:AP80)</f>
        <v>0</v>
      </c>
      <c r="AB80" s="194">
        <f>SUM(AC80:AQ80)</f>
        <v>0</v>
      </c>
      <c r="AC80" s="194"/>
      <c r="AD80" s="194"/>
    </row>
    <row r="81" spans="1:30" ht="15" customHeight="1">
      <c r="A81" s="201"/>
      <c r="B81" s="193"/>
      <c r="C81" s="193"/>
      <c r="D81" s="193" t="s">
        <v>143</v>
      </c>
      <c r="E81" s="128" t="s">
        <v>144</v>
      </c>
      <c r="F81" s="129">
        <v>112</v>
      </c>
      <c r="G81" s="129">
        <v>290</v>
      </c>
      <c r="H81" s="194">
        <f>SUM(I81:AD81)</f>
        <v>0</v>
      </c>
      <c r="I81" s="194"/>
      <c r="J81" s="194"/>
      <c r="K81" s="194">
        <f>SUM(L81:AG81)</f>
        <v>0</v>
      </c>
      <c r="L81" s="194">
        <f>SUM(M81:AH81)</f>
        <v>0</v>
      </c>
      <c r="M81" s="194">
        <f>SUM(S81:AI81)</f>
        <v>0</v>
      </c>
      <c r="N81" s="194"/>
      <c r="O81" s="194"/>
      <c r="P81" s="194"/>
      <c r="Q81" s="194"/>
      <c r="R81" s="194"/>
      <c r="S81" s="194"/>
      <c r="T81" s="194">
        <f>SUM(U81:AK81)</f>
        <v>0</v>
      </c>
      <c r="U81" s="194">
        <f>SUM(X81:AL81)</f>
        <v>0</v>
      </c>
      <c r="V81" s="194"/>
      <c r="W81" s="194"/>
      <c r="X81" s="194"/>
      <c r="Y81" s="194">
        <f>SUM(Z81:AN81)</f>
        <v>0</v>
      </c>
      <c r="Z81" s="194">
        <f>SUM(AA81:AO81)</f>
        <v>0</v>
      </c>
      <c r="AA81" s="194">
        <f>SUM(AB81:AP81)</f>
        <v>0</v>
      </c>
      <c r="AB81" s="194">
        <f>SUM(AC81:AQ81)</f>
        <v>0</v>
      </c>
      <c r="AC81" s="194"/>
      <c r="AD81" s="194"/>
    </row>
    <row r="82" spans="1:30" ht="18" customHeight="1">
      <c r="A82" s="118" t="s">
        <v>263</v>
      </c>
      <c r="B82" s="193" t="s">
        <v>263</v>
      </c>
      <c r="C82" s="193"/>
      <c r="D82" s="193"/>
      <c r="E82" s="128" t="s">
        <v>146</v>
      </c>
      <c r="F82" s="129">
        <v>321</v>
      </c>
      <c r="G82" s="129">
        <v>262</v>
      </c>
      <c r="H82" s="194">
        <f>SUM(I82:AD82)</f>
        <v>0</v>
      </c>
      <c r="I82" s="194"/>
      <c r="J82" s="194"/>
      <c r="K82" s="194">
        <f>SUM(L82:AG82)</f>
        <v>0</v>
      </c>
      <c r="L82" s="194">
        <f>SUM(M82:AH82)</f>
        <v>0</v>
      </c>
      <c r="M82" s="194">
        <f>SUM(S82:AI82)</f>
        <v>0</v>
      </c>
      <c r="N82" s="194"/>
      <c r="O82" s="194"/>
      <c r="P82" s="194"/>
      <c r="Q82" s="194"/>
      <c r="R82" s="194"/>
      <c r="S82" s="194"/>
      <c r="T82" s="194">
        <f>SUM(U82:AK82)</f>
        <v>0</v>
      </c>
      <c r="U82" s="194">
        <f>SUM(X82:AL82)</f>
        <v>0</v>
      </c>
      <c r="V82" s="194"/>
      <c r="W82" s="194"/>
      <c r="X82" s="194"/>
      <c r="Y82" s="194">
        <f>SUM(Z82:AN82)</f>
        <v>0</v>
      </c>
      <c r="Z82" s="194">
        <f>SUM(AA82:AO82)</f>
        <v>0</v>
      </c>
      <c r="AA82" s="194">
        <f>SUM(AB82:AP82)</f>
        <v>0</v>
      </c>
      <c r="AB82" s="194">
        <f>SUM(AC82:AQ82)</f>
        <v>0</v>
      </c>
      <c r="AC82" s="194"/>
      <c r="AD82" s="194"/>
    </row>
    <row r="83" spans="1:30" ht="15.75" customHeight="1">
      <c r="A83" s="118" t="s">
        <v>147</v>
      </c>
      <c r="B83" s="193" t="s">
        <v>147</v>
      </c>
      <c r="C83" s="193"/>
      <c r="D83" s="193"/>
      <c r="E83" s="128" t="s">
        <v>148</v>
      </c>
      <c r="F83" s="129">
        <v>850</v>
      </c>
      <c r="G83" s="129"/>
      <c r="H83" s="194">
        <f>SUM(I83,J83,S83,X83,AB83,AC83,AD83)</f>
        <v>11600</v>
      </c>
      <c r="I83" s="194">
        <f>SUM(I85:I87)</f>
        <v>0</v>
      </c>
      <c r="J83" s="194">
        <f>SUM(J85:J87)</f>
        <v>8400</v>
      </c>
      <c r="K83" s="194"/>
      <c r="L83" s="194">
        <f>SUM(L85:L87)</f>
        <v>0</v>
      </c>
      <c r="M83" s="194"/>
      <c r="N83" s="194"/>
      <c r="O83" s="194"/>
      <c r="P83" s="194"/>
      <c r="Q83" s="194">
        <v>0</v>
      </c>
      <c r="R83" s="194"/>
      <c r="S83" s="194"/>
      <c r="T83" s="194">
        <f>SUM(T85:T87)</f>
        <v>0</v>
      </c>
      <c r="U83" s="194">
        <f>SUM(U85:U87)</f>
        <v>0</v>
      </c>
      <c r="V83" s="194"/>
      <c r="W83" s="194"/>
      <c r="X83" s="194">
        <f>SUM(X85:X87)</f>
        <v>3200</v>
      </c>
      <c r="Y83" s="194">
        <f>SUM(Y85:Y87)</f>
        <v>0</v>
      </c>
      <c r="Z83" s="194">
        <f>SUM(Z85:Z87)</f>
        <v>0</v>
      </c>
      <c r="AA83" s="194">
        <f>SUM(AA85:AA87)</f>
        <v>0</v>
      </c>
      <c r="AB83" s="194">
        <f>SUM(AB85:AB87)</f>
        <v>0</v>
      </c>
      <c r="AC83" s="194"/>
      <c r="AD83" s="194"/>
    </row>
    <row r="84" spans="1:30" ht="12.75" customHeight="1">
      <c r="A84" s="201"/>
      <c r="B84" s="193"/>
      <c r="C84" s="193" t="s">
        <v>41</v>
      </c>
      <c r="D84" s="193"/>
      <c r="E84" s="128" t="s">
        <v>42</v>
      </c>
      <c r="F84" s="129" t="s">
        <v>42</v>
      </c>
      <c r="G84" s="129"/>
      <c r="H84" s="194" t="s">
        <v>42</v>
      </c>
      <c r="I84" s="194" t="s">
        <v>42</v>
      </c>
      <c r="J84" s="194" t="s">
        <v>42</v>
      </c>
      <c r="K84" s="194" t="s">
        <v>42</v>
      </c>
      <c r="L84" s="194" t="s">
        <v>42</v>
      </c>
      <c r="M84" s="194" t="s">
        <v>42</v>
      </c>
      <c r="N84" s="194" t="s">
        <v>42</v>
      </c>
      <c r="O84" s="194" t="s">
        <v>42</v>
      </c>
      <c r="P84" s="194" t="s">
        <v>42</v>
      </c>
      <c r="Q84" s="194" t="s">
        <v>42</v>
      </c>
      <c r="R84" s="194" t="s">
        <v>42</v>
      </c>
      <c r="S84" s="194" t="s">
        <v>42</v>
      </c>
      <c r="T84" s="194" t="s">
        <v>42</v>
      </c>
      <c r="U84" s="194" t="s">
        <v>42</v>
      </c>
      <c r="V84" s="194" t="s">
        <v>42</v>
      </c>
      <c r="W84" s="194" t="s">
        <v>42</v>
      </c>
      <c r="X84" s="194" t="s">
        <v>42</v>
      </c>
      <c r="Y84" s="194" t="s">
        <v>42</v>
      </c>
      <c r="Z84" s="194" t="s">
        <v>42</v>
      </c>
      <c r="AA84" s="194" t="s">
        <v>42</v>
      </c>
      <c r="AB84" s="194" t="s">
        <v>42</v>
      </c>
      <c r="AC84" s="194" t="s">
        <v>42</v>
      </c>
      <c r="AD84" s="194" t="s">
        <v>42</v>
      </c>
    </row>
    <row r="85" spans="1:30" ht="25.5" customHeight="1">
      <c r="A85" s="201"/>
      <c r="B85" s="193"/>
      <c r="C85" s="193" t="s">
        <v>149</v>
      </c>
      <c r="D85" s="193"/>
      <c r="E85" s="128" t="s">
        <v>150</v>
      </c>
      <c r="F85" s="129">
        <v>851</v>
      </c>
      <c r="G85" s="129">
        <v>290</v>
      </c>
      <c r="H85" s="194">
        <f>SUM(I85:AD85)</f>
        <v>8400</v>
      </c>
      <c r="I85" s="194">
        <v>0</v>
      </c>
      <c r="J85" s="194">
        <v>8400</v>
      </c>
      <c r="K85" s="194"/>
      <c r="L85" s="194"/>
      <c r="M85" s="194"/>
      <c r="N85" s="194"/>
      <c r="O85" s="194"/>
      <c r="P85" s="194"/>
      <c r="Q85" s="194">
        <v>0</v>
      </c>
      <c r="R85" s="194"/>
      <c r="S85" s="194"/>
      <c r="T85" s="194">
        <f>SUM(U85:AK85)</f>
        <v>0</v>
      </c>
      <c r="U85" s="194">
        <f>SUM(X85:AL85)</f>
        <v>0</v>
      </c>
      <c r="V85" s="194"/>
      <c r="W85" s="194"/>
      <c r="X85" s="194">
        <f>SUM(Y85:AM85)</f>
        <v>0</v>
      </c>
      <c r="Y85" s="194">
        <f>SUM(Z85:AN85)</f>
        <v>0</v>
      </c>
      <c r="Z85" s="194">
        <f>SUM(AA85:AO85)</f>
        <v>0</v>
      </c>
      <c r="AA85" s="194">
        <f>SUM(AB85:AP85)</f>
        <v>0</v>
      </c>
      <c r="AB85" s="194">
        <f>SUM(AC85:AQ85)</f>
        <v>0</v>
      </c>
      <c r="AC85" s="194"/>
      <c r="AD85" s="194"/>
    </row>
    <row r="86" spans="1:30" ht="16.5" customHeight="1">
      <c r="A86" s="201"/>
      <c r="B86" s="193"/>
      <c r="C86" s="193" t="s">
        <v>151</v>
      </c>
      <c r="D86" s="193"/>
      <c r="E86" s="128" t="s">
        <v>152</v>
      </c>
      <c r="F86" s="129">
        <v>852</v>
      </c>
      <c r="G86" s="129">
        <v>290</v>
      </c>
      <c r="H86" s="194">
        <v>0</v>
      </c>
      <c r="I86" s="194">
        <v>0</v>
      </c>
      <c r="J86" s="194">
        <v>0</v>
      </c>
      <c r="K86" s="194">
        <f>SUM(L86:AG86)</f>
        <v>0</v>
      </c>
      <c r="L86" s="194">
        <f>SUM(M86:AH86)</f>
        <v>0</v>
      </c>
      <c r="M86" s="194">
        <f>SUM(S86:AI86)</f>
        <v>0</v>
      </c>
      <c r="N86" s="194"/>
      <c r="O86" s="194"/>
      <c r="P86" s="194"/>
      <c r="Q86" s="194">
        <v>0</v>
      </c>
      <c r="R86" s="194"/>
      <c r="S86" s="194"/>
      <c r="T86" s="194">
        <v>0</v>
      </c>
      <c r="U86" s="194"/>
      <c r="V86" s="194"/>
      <c r="W86" s="194"/>
      <c r="X86" s="194">
        <v>0</v>
      </c>
      <c r="Y86" s="194"/>
      <c r="Z86" s="194"/>
      <c r="AA86" s="194"/>
      <c r="AB86" s="194"/>
      <c r="AC86" s="194"/>
      <c r="AD86" s="194"/>
    </row>
    <row r="87" spans="1:30" ht="16.5" customHeight="1">
      <c r="A87" s="201"/>
      <c r="B87" s="193"/>
      <c r="C87" s="193" t="s">
        <v>153</v>
      </c>
      <c r="D87" s="193"/>
      <c r="E87" s="128" t="s">
        <v>154</v>
      </c>
      <c r="F87" s="129">
        <v>853</v>
      </c>
      <c r="G87" s="129">
        <v>290</v>
      </c>
      <c r="H87" s="194">
        <v>3200</v>
      </c>
      <c r="I87" s="194">
        <v>0</v>
      </c>
      <c r="J87" s="194">
        <v>0</v>
      </c>
      <c r="K87" s="194">
        <f>SUM(L87:AG87)</f>
        <v>3200</v>
      </c>
      <c r="L87" s="194"/>
      <c r="M87" s="194"/>
      <c r="N87" s="194"/>
      <c r="O87" s="194"/>
      <c r="P87" s="194"/>
      <c r="Q87" s="194">
        <v>0</v>
      </c>
      <c r="R87" s="194"/>
      <c r="S87" s="194"/>
      <c r="T87" s="194">
        <v>0</v>
      </c>
      <c r="U87" s="194"/>
      <c r="V87" s="194"/>
      <c r="W87" s="194"/>
      <c r="X87" s="194">
        <v>3200</v>
      </c>
      <c r="Y87" s="194"/>
      <c r="Z87" s="194"/>
      <c r="AA87" s="194"/>
      <c r="AB87" s="194"/>
      <c r="AC87" s="194"/>
      <c r="AD87" s="194"/>
    </row>
    <row r="88" spans="1:30" ht="25.5" customHeight="1">
      <c r="A88" s="118" t="s">
        <v>298</v>
      </c>
      <c r="B88" s="193" t="s">
        <v>298</v>
      </c>
      <c r="C88" s="193"/>
      <c r="D88" s="193"/>
      <c r="E88" s="128" t="s">
        <v>156</v>
      </c>
      <c r="F88" s="129">
        <v>830</v>
      </c>
      <c r="G88" s="129"/>
      <c r="H88" s="194">
        <f>SUM(I88:AD88)</f>
        <v>0</v>
      </c>
      <c r="I88" s="194">
        <f>SUM(I90)</f>
        <v>0</v>
      </c>
      <c r="J88" s="194">
        <f>SUM(J90)</f>
        <v>0</v>
      </c>
      <c r="K88" s="194">
        <f>SUM(K90)</f>
        <v>0</v>
      </c>
      <c r="L88" s="194">
        <f>SUM(L90)</f>
        <v>0</v>
      </c>
      <c r="M88" s="194">
        <f>SUM(M90)</f>
        <v>0</v>
      </c>
      <c r="N88" s="194"/>
      <c r="O88" s="194"/>
      <c r="P88" s="194"/>
      <c r="Q88" s="194">
        <v>0</v>
      </c>
      <c r="R88" s="194"/>
      <c r="S88" s="194"/>
      <c r="T88" s="194">
        <f>SUM(T90)</f>
        <v>0</v>
      </c>
      <c r="U88" s="194">
        <f>SUM(U90)</f>
        <v>0</v>
      </c>
      <c r="V88" s="194"/>
      <c r="W88" s="194"/>
      <c r="X88" s="194">
        <f>SUM(X90)</f>
        <v>0</v>
      </c>
      <c r="Y88" s="194">
        <f>SUM(Y90)</f>
        <v>0</v>
      </c>
      <c r="Z88" s="194">
        <f>SUM(Z90)</f>
        <v>0</v>
      </c>
      <c r="AA88" s="194">
        <f>SUM(AA90)</f>
        <v>0</v>
      </c>
      <c r="AB88" s="194">
        <f>SUM(AB90)</f>
        <v>0</v>
      </c>
      <c r="AC88" s="194"/>
      <c r="AD88" s="194"/>
    </row>
    <row r="89" spans="1:30" ht="15.75" customHeight="1">
      <c r="A89" s="201"/>
      <c r="B89" s="193"/>
      <c r="C89" s="193" t="s">
        <v>41</v>
      </c>
      <c r="D89" s="193"/>
      <c r="E89" s="128" t="s">
        <v>42</v>
      </c>
      <c r="F89" s="129" t="s">
        <v>42</v>
      </c>
      <c r="G89" s="129"/>
      <c r="H89" s="194" t="s">
        <v>42</v>
      </c>
      <c r="I89" s="194" t="s">
        <v>42</v>
      </c>
      <c r="J89" s="194" t="s">
        <v>42</v>
      </c>
      <c r="K89" s="194" t="s">
        <v>42</v>
      </c>
      <c r="L89" s="194" t="s">
        <v>42</v>
      </c>
      <c r="M89" s="194" t="s">
        <v>42</v>
      </c>
      <c r="N89" s="194" t="s">
        <v>42</v>
      </c>
      <c r="O89" s="194" t="s">
        <v>42</v>
      </c>
      <c r="P89" s="194" t="s">
        <v>42</v>
      </c>
      <c r="Q89" s="194" t="s">
        <v>42</v>
      </c>
      <c r="R89" s="194" t="s">
        <v>42</v>
      </c>
      <c r="S89" s="194" t="s">
        <v>42</v>
      </c>
      <c r="T89" s="194" t="s">
        <v>42</v>
      </c>
      <c r="U89" s="194" t="s">
        <v>42</v>
      </c>
      <c r="V89" s="194" t="s">
        <v>42</v>
      </c>
      <c r="W89" s="194" t="s">
        <v>42</v>
      </c>
      <c r="X89" s="194" t="s">
        <v>42</v>
      </c>
      <c r="Y89" s="194" t="s">
        <v>42</v>
      </c>
      <c r="Z89" s="194" t="s">
        <v>42</v>
      </c>
      <c r="AA89" s="194" t="s">
        <v>42</v>
      </c>
      <c r="AB89" s="194" t="s">
        <v>42</v>
      </c>
      <c r="AC89" s="194" t="s">
        <v>42</v>
      </c>
      <c r="AD89" s="194" t="s">
        <v>42</v>
      </c>
    </row>
    <row r="90" spans="1:30" ht="15.75" customHeight="1">
      <c r="A90" s="201"/>
      <c r="B90" s="193"/>
      <c r="C90" s="193" t="s">
        <v>157</v>
      </c>
      <c r="D90" s="193"/>
      <c r="E90" s="128" t="s">
        <v>158</v>
      </c>
      <c r="F90" s="129">
        <v>831</v>
      </c>
      <c r="G90" s="129">
        <v>290</v>
      </c>
      <c r="H90" s="194">
        <f>SUM(I90:AD90)</f>
        <v>0</v>
      </c>
      <c r="I90" s="194"/>
      <c r="J90" s="194"/>
      <c r="K90" s="194"/>
      <c r="L90" s="194"/>
      <c r="M90" s="194"/>
      <c r="N90" s="194"/>
      <c r="O90" s="194"/>
      <c r="P90" s="194"/>
      <c r="Q90" s="194"/>
      <c r="R90" s="194"/>
      <c r="S90" s="194"/>
      <c r="T90" s="194"/>
      <c r="U90" s="194"/>
      <c r="V90" s="194"/>
      <c r="W90" s="194"/>
      <c r="X90" s="194">
        <v>0</v>
      </c>
      <c r="Y90" s="194"/>
      <c r="Z90" s="194"/>
      <c r="AA90" s="194"/>
      <c r="AB90" s="194"/>
      <c r="AC90" s="194"/>
      <c r="AD90" s="194"/>
    </row>
    <row r="91" spans="1:30" ht="18.75" customHeight="1">
      <c r="A91" s="118" t="s">
        <v>268</v>
      </c>
      <c r="B91" s="193" t="s">
        <v>268</v>
      </c>
      <c r="C91" s="193"/>
      <c r="D91" s="193"/>
      <c r="E91" s="128" t="s">
        <v>160</v>
      </c>
      <c r="F91" s="129" t="s">
        <v>42</v>
      </c>
      <c r="G91" s="129"/>
      <c r="H91" s="194">
        <f>SUM(I91:AD91)</f>
        <v>641458.0700000001</v>
      </c>
      <c r="I91" s="194">
        <f>I93+I102+I113+I118</f>
        <v>165858.07</v>
      </c>
      <c r="J91" s="194">
        <f>J93+J102+J113+J118</f>
        <v>338800</v>
      </c>
      <c r="K91" s="194">
        <f>K93+K102+K113+K118</f>
        <v>0</v>
      </c>
      <c r="L91" s="194">
        <f>L93+L102+L113+L118</f>
        <v>0</v>
      </c>
      <c r="M91" s="194">
        <f>M93+M102+M113+M118</f>
        <v>0</v>
      </c>
      <c r="N91" s="194"/>
      <c r="O91" s="194"/>
      <c r="P91" s="194"/>
      <c r="Q91" s="194">
        <v>0</v>
      </c>
      <c r="R91" s="194"/>
      <c r="S91" s="194"/>
      <c r="T91" s="194">
        <f>T93+T102+T113+T118</f>
        <v>0</v>
      </c>
      <c r="U91" s="194">
        <f>U93+U102+U113+U118</f>
        <v>0</v>
      </c>
      <c r="V91" s="194"/>
      <c r="W91" s="194"/>
      <c r="X91" s="194">
        <f>X93+X102+X113+X118</f>
        <v>136800</v>
      </c>
      <c r="Y91" s="194">
        <f>Y93+Y102+Y113+Y118</f>
        <v>0</v>
      </c>
      <c r="Z91" s="194">
        <f>Z93+Z102+Z113+Z118</f>
        <v>0</v>
      </c>
      <c r="AA91" s="194">
        <f>AA93+AA102+AA113+AA118</f>
        <v>0</v>
      </c>
      <c r="AB91" s="194">
        <f>AB93+AB102+AB113+AB118</f>
        <v>0</v>
      </c>
      <c r="AC91" s="194"/>
      <c r="AD91" s="194"/>
    </row>
    <row r="92" spans="1:30" ht="15" customHeight="1">
      <c r="A92" s="201"/>
      <c r="B92" s="193"/>
      <c r="C92" s="193" t="s">
        <v>41</v>
      </c>
      <c r="D92" s="193"/>
      <c r="E92" s="128" t="s">
        <v>42</v>
      </c>
      <c r="F92" s="129" t="s">
        <v>42</v>
      </c>
      <c r="G92" s="129"/>
      <c r="H92" s="194" t="s">
        <v>42</v>
      </c>
      <c r="I92" s="194" t="s">
        <v>42</v>
      </c>
      <c r="J92" s="194" t="s">
        <v>42</v>
      </c>
      <c r="K92" s="194" t="s">
        <v>42</v>
      </c>
      <c r="L92" s="194" t="s">
        <v>42</v>
      </c>
      <c r="M92" s="194" t="s">
        <v>42</v>
      </c>
      <c r="N92" s="194"/>
      <c r="O92" s="194"/>
      <c r="P92" s="194"/>
      <c r="Q92" s="194" t="s">
        <v>42</v>
      </c>
      <c r="R92" s="194"/>
      <c r="S92" s="194" t="s">
        <v>42</v>
      </c>
      <c r="T92" s="194" t="s">
        <v>42</v>
      </c>
      <c r="U92" s="194" t="s">
        <v>42</v>
      </c>
      <c r="V92" s="194"/>
      <c r="W92" s="194"/>
      <c r="X92" s="194" t="s">
        <v>42</v>
      </c>
      <c r="Y92" s="194" t="s">
        <v>42</v>
      </c>
      <c r="Z92" s="194" t="s">
        <v>42</v>
      </c>
      <c r="AA92" s="194" t="s">
        <v>42</v>
      </c>
      <c r="AB92" s="194" t="s">
        <v>42</v>
      </c>
      <c r="AC92" s="194" t="s">
        <v>42</v>
      </c>
      <c r="AD92" s="194" t="s">
        <v>42</v>
      </c>
    </row>
    <row r="93" spans="1:30" ht="38.25" customHeight="1">
      <c r="A93" s="201"/>
      <c r="B93" s="193"/>
      <c r="C93" s="193" t="s">
        <v>161</v>
      </c>
      <c r="D93" s="193"/>
      <c r="E93" s="128" t="s">
        <v>162</v>
      </c>
      <c r="F93" s="129">
        <v>243</v>
      </c>
      <c r="G93" s="129"/>
      <c r="H93" s="194">
        <f>SUM(I93:AD93)</f>
        <v>0</v>
      </c>
      <c r="I93" s="194">
        <f>SUM(I95:I101)</f>
        <v>0</v>
      </c>
      <c r="J93" s="194">
        <f>SUM(J95:J101)</f>
        <v>0</v>
      </c>
      <c r="K93" s="194">
        <f>SUM(K95:K101)</f>
        <v>0</v>
      </c>
      <c r="L93" s="194">
        <f>SUM(L95:L101)</f>
        <v>0</v>
      </c>
      <c r="M93" s="194">
        <f>SUM(M95:M101)</f>
        <v>0</v>
      </c>
      <c r="N93" s="194"/>
      <c r="O93" s="194"/>
      <c r="P93" s="194"/>
      <c r="Q93" s="194">
        <v>0</v>
      </c>
      <c r="R93" s="194"/>
      <c r="S93" s="194"/>
      <c r="T93" s="194">
        <f>SUM(T95:T101)</f>
        <v>0</v>
      </c>
      <c r="U93" s="194">
        <f>SUM(U95:U101)</f>
        <v>0</v>
      </c>
      <c r="V93" s="194"/>
      <c r="W93" s="194"/>
      <c r="X93" s="194">
        <f>SUM(X95:X101)</f>
        <v>0</v>
      </c>
      <c r="Y93" s="194">
        <f>SUM(Y95:Y101)</f>
        <v>0</v>
      </c>
      <c r="Z93" s="194">
        <f>SUM(Z95:Z101)</f>
        <v>0</v>
      </c>
      <c r="AA93" s="194">
        <f>SUM(AA95:AA101)</f>
        <v>0</v>
      </c>
      <c r="AB93" s="194">
        <f>SUM(AB95:AB101)</f>
        <v>0</v>
      </c>
      <c r="AC93" s="194"/>
      <c r="AD93" s="194"/>
    </row>
    <row r="94" spans="1:30" ht="15" customHeight="1">
      <c r="A94" s="201"/>
      <c r="B94" s="193"/>
      <c r="C94" s="193"/>
      <c r="D94" s="193" t="s">
        <v>41</v>
      </c>
      <c r="E94" s="128" t="s">
        <v>42</v>
      </c>
      <c r="F94" s="129" t="s">
        <v>42</v>
      </c>
      <c r="G94" s="129"/>
      <c r="H94" s="194" t="s">
        <v>42</v>
      </c>
      <c r="I94" s="194" t="s">
        <v>42</v>
      </c>
      <c r="J94" s="194" t="s">
        <v>42</v>
      </c>
      <c r="K94" s="194" t="s">
        <v>42</v>
      </c>
      <c r="L94" s="194" t="s">
        <v>42</v>
      </c>
      <c r="M94" s="194" t="s">
        <v>42</v>
      </c>
      <c r="N94" s="194" t="s">
        <v>42</v>
      </c>
      <c r="O94" s="194" t="s">
        <v>42</v>
      </c>
      <c r="P94" s="194" t="s">
        <v>42</v>
      </c>
      <c r="Q94" s="194" t="s">
        <v>42</v>
      </c>
      <c r="R94" s="194" t="s">
        <v>42</v>
      </c>
      <c r="S94" s="194" t="s">
        <v>42</v>
      </c>
      <c r="T94" s="194" t="s">
        <v>42</v>
      </c>
      <c r="U94" s="194" t="s">
        <v>42</v>
      </c>
      <c r="V94" s="194" t="s">
        <v>42</v>
      </c>
      <c r="W94" s="194" t="s">
        <v>42</v>
      </c>
      <c r="X94" s="194" t="s">
        <v>42</v>
      </c>
      <c r="Y94" s="194" t="s">
        <v>42</v>
      </c>
      <c r="Z94" s="194" t="s">
        <v>42</v>
      </c>
      <c r="AA94" s="194" t="s">
        <v>42</v>
      </c>
      <c r="AB94" s="194" t="s">
        <v>42</v>
      </c>
      <c r="AC94" s="194" t="s">
        <v>42</v>
      </c>
      <c r="AD94" s="194" t="s">
        <v>42</v>
      </c>
    </row>
    <row r="95" spans="1:30" ht="15" customHeight="1">
      <c r="A95" s="201"/>
      <c r="B95" s="193"/>
      <c r="C95" s="193"/>
      <c r="D95" s="193" t="s">
        <v>139</v>
      </c>
      <c r="E95" s="128" t="s">
        <v>163</v>
      </c>
      <c r="F95" s="129">
        <v>243</v>
      </c>
      <c r="G95" s="129">
        <v>222</v>
      </c>
      <c r="H95" s="194">
        <f>SUM(I95:AD95)</f>
        <v>0</v>
      </c>
      <c r="I95" s="194"/>
      <c r="J95" s="194">
        <v>0</v>
      </c>
      <c r="K95" s="194"/>
      <c r="L95" s="194"/>
      <c r="M95" s="194"/>
      <c r="N95" s="194"/>
      <c r="O95" s="194"/>
      <c r="P95" s="194"/>
      <c r="Q95" s="194"/>
      <c r="R95" s="194"/>
      <c r="S95" s="194"/>
      <c r="T95" s="194"/>
      <c r="U95" s="194"/>
      <c r="V95" s="194"/>
      <c r="W95" s="194"/>
      <c r="X95" s="194">
        <v>0</v>
      </c>
      <c r="Y95" s="194"/>
      <c r="Z95" s="194"/>
      <c r="AA95" s="194"/>
      <c r="AB95" s="194"/>
      <c r="AC95" s="194"/>
      <c r="AD95" s="194"/>
    </row>
    <row r="96" spans="1:30" ht="15" customHeight="1">
      <c r="A96" s="201"/>
      <c r="B96" s="193"/>
      <c r="C96" s="193"/>
      <c r="D96" s="193" t="s">
        <v>164</v>
      </c>
      <c r="E96" s="128" t="s">
        <v>165</v>
      </c>
      <c r="F96" s="129">
        <v>243</v>
      </c>
      <c r="G96" s="129">
        <v>224</v>
      </c>
      <c r="H96" s="194">
        <f>SUM(I96:AD96)</f>
        <v>0</v>
      </c>
      <c r="I96" s="194"/>
      <c r="J96" s="194"/>
      <c r="K96" s="194"/>
      <c r="L96" s="194"/>
      <c r="M96" s="194"/>
      <c r="N96" s="194"/>
      <c r="O96" s="194"/>
      <c r="P96" s="194"/>
      <c r="Q96" s="194"/>
      <c r="R96" s="194"/>
      <c r="S96" s="194"/>
      <c r="T96" s="194"/>
      <c r="U96" s="194"/>
      <c r="V96" s="194"/>
      <c r="W96" s="194"/>
      <c r="X96" s="194">
        <v>0</v>
      </c>
      <c r="Y96" s="194"/>
      <c r="Z96" s="194"/>
      <c r="AA96" s="194"/>
      <c r="AB96" s="194"/>
      <c r="AC96" s="194"/>
      <c r="AD96" s="194"/>
    </row>
    <row r="97" spans="1:30" ht="15" customHeight="1">
      <c r="A97" s="201"/>
      <c r="B97" s="193"/>
      <c r="C97" s="193"/>
      <c r="D97" s="193" t="s">
        <v>166</v>
      </c>
      <c r="E97" s="128" t="s">
        <v>167</v>
      </c>
      <c r="F97" s="129">
        <v>243</v>
      </c>
      <c r="G97" s="129">
        <v>225</v>
      </c>
      <c r="H97" s="194">
        <f>SUM(I97:AD97)</f>
        <v>0</v>
      </c>
      <c r="I97" s="194"/>
      <c r="J97" s="194"/>
      <c r="K97" s="194"/>
      <c r="L97" s="194"/>
      <c r="M97" s="194"/>
      <c r="N97" s="194"/>
      <c r="O97" s="194"/>
      <c r="P97" s="194"/>
      <c r="Q97" s="194"/>
      <c r="R97" s="194"/>
      <c r="S97" s="194"/>
      <c r="T97" s="194"/>
      <c r="U97" s="194"/>
      <c r="V97" s="194"/>
      <c r="W97" s="194"/>
      <c r="X97" s="194">
        <v>0</v>
      </c>
      <c r="Y97" s="194"/>
      <c r="Z97" s="194"/>
      <c r="AA97" s="194"/>
      <c r="AB97" s="194"/>
      <c r="AC97" s="194"/>
      <c r="AD97" s="194"/>
    </row>
    <row r="98" spans="1:30" ht="16.5" customHeight="1">
      <c r="A98" s="201"/>
      <c r="B98" s="193"/>
      <c r="C98" s="193"/>
      <c r="D98" s="193" t="s">
        <v>168</v>
      </c>
      <c r="E98" s="128" t="s">
        <v>169</v>
      </c>
      <c r="F98" s="129">
        <v>243</v>
      </c>
      <c r="G98" s="129">
        <v>226</v>
      </c>
      <c r="H98" s="194">
        <f>SUM(I98:AD98)</f>
        <v>0</v>
      </c>
      <c r="I98" s="194"/>
      <c r="J98" s="194"/>
      <c r="K98" s="194"/>
      <c r="L98" s="194"/>
      <c r="M98" s="194"/>
      <c r="N98" s="194"/>
      <c r="O98" s="194"/>
      <c r="P98" s="194"/>
      <c r="Q98" s="194"/>
      <c r="R98" s="194"/>
      <c r="S98" s="194"/>
      <c r="T98" s="194"/>
      <c r="U98" s="194"/>
      <c r="V98" s="194"/>
      <c r="W98" s="194"/>
      <c r="X98" s="194">
        <v>0</v>
      </c>
      <c r="Y98" s="194"/>
      <c r="Z98" s="194"/>
      <c r="AA98" s="194"/>
      <c r="AB98" s="194"/>
      <c r="AC98" s="194"/>
      <c r="AD98" s="194"/>
    </row>
    <row r="99" spans="1:30" ht="16.5" customHeight="1">
      <c r="A99" s="201"/>
      <c r="B99" s="193"/>
      <c r="C99" s="193"/>
      <c r="D99" s="193" t="s">
        <v>143</v>
      </c>
      <c r="E99" s="128" t="s">
        <v>170</v>
      </c>
      <c r="F99" s="129">
        <v>243</v>
      </c>
      <c r="G99" s="129">
        <v>290</v>
      </c>
      <c r="H99" s="194">
        <f>SUM(I99:AD99)</f>
        <v>0</v>
      </c>
      <c r="I99" s="194"/>
      <c r="J99" s="194"/>
      <c r="K99" s="194"/>
      <c r="L99" s="194"/>
      <c r="M99" s="194"/>
      <c r="N99" s="194"/>
      <c r="O99" s="194"/>
      <c r="P99" s="194"/>
      <c r="Q99" s="194"/>
      <c r="R99" s="194"/>
      <c r="S99" s="194"/>
      <c r="T99" s="194"/>
      <c r="U99" s="194"/>
      <c r="V99" s="194"/>
      <c r="W99" s="194"/>
      <c r="X99" s="194">
        <v>0</v>
      </c>
      <c r="Y99" s="194"/>
      <c r="Z99" s="194"/>
      <c r="AA99" s="194"/>
      <c r="AB99" s="194"/>
      <c r="AC99" s="194"/>
      <c r="AD99" s="194"/>
    </row>
    <row r="100" spans="1:30" ht="15.75" customHeight="1">
      <c r="A100" s="201"/>
      <c r="B100" s="193"/>
      <c r="C100" s="193"/>
      <c r="D100" s="193" t="s">
        <v>171</v>
      </c>
      <c r="E100" s="128" t="s">
        <v>172</v>
      </c>
      <c r="F100" s="129">
        <v>243</v>
      </c>
      <c r="G100" s="129">
        <v>310</v>
      </c>
      <c r="H100" s="194">
        <f>SUM(I100:AD100)</f>
        <v>0</v>
      </c>
      <c r="I100" s="194"/>
      <c r="J100" s="194"/>
      <c r="K100" s="194"/>
      <c r="L100" s="194"/>
      <c r="M100" s="194"/>
      <c r="N100" s="194"/>
      <c r="O100" s="194"/>
      <c r="P100" s="194"/>
      <c r="Q100" s="194"/>
      <c r="R100" s="194"/>
      <c r="S100" s="194"/>
      <c r="T100" s="194"/>
      <c r="U100" s="194"/>
      <c r="V100" s="194"/>
      <c r="W100" s="194"/>
      <c r="X100" s="194">
        <v>0</v>
      </c>
      <c r="Y100" s="194"/>
      <c r="Z100" s="194"/>
      <c r="AA100" s="194"/>
      <c r="AB100" s="194"/>
      <c r="AC100" s="194"/>
      <c r="AD100" s="194"/>
    </row>
    <row r="101" spans="1:30" ht="15.75" customHeight="1">
      <c r="A101" s="201"/>
      <c r="B101" s="193"/>
      <c r="C101" s="193"/>
      <c r="D101" s="193" t="s">
        <v>173</v>
      </c>
      <c r="E101" s="128" t="s">
        <v>174</v>
      </c>
      <c r="F101" s="129">
        <v>243</v>
      </c>
      <c r="G101" s="129">
        <v>340</v>
      </c>
      <c r="H101" s="194">
        <f>SUM(I101:AD101)</f>
        <v>0</v>
      </c>
      <c r="I101" s="194"/>
      <c r="J101" s="194"/>
      <c r="K101" s="194"/>
      <c r="L101" s="194"/>
      <c r="M101" s="194"/>
      <c r="N101" s="194"/>
      <c r="O101" s="194"/>
      <c r="P101" s="194"/>
      <c r="Q101" s="194"/>
      <c r="R101" s="194"/>
      <c r="S101" s="194"/>
      <c r="T101" s="194"/>
      <c r="U101" s="194"/>
      <c r="V101" s="194"/>
      <c r="W101" s="194"/>
      <c r="X101" s="194">
        <v>0</v>
      </c>
      <c r="Y101" s="194"/>
      <c r="Z101" s="194"/>
      <c r="AA101" s="194"/>
      <c r="AB101" s="194"/>
      <c r="AC101" s="194"/>
      <c r="AD101" s="194"/>
    </row>
    <row r="102" spans="1:30" ht="27" customHeight="1">
      <c r="A102" s="201"/>
      <c r="B102" s="193"/>
      <c r="C102" s="193" t="s">
        <v>175</v>
      </c>
      <c r="D102" s="193"/>
      <c r="E102" s="128" t="s">
        <v>176</v>
      </c>
      <c r="F102" s="129">
        <v>244</v>
      </c>
      <c r="G102" s="129"/>
      <c r="H102" s="194">
        <f>SUM(I102:AD102)</f>
        <v>641458.0700000001</v>
      </c>
      <c r="I102" s="194">
        <f>SUM(I104:I112)</f>
        <v>165858.07</v>
      </c>
      <c r="J102" s="194">
        <f>SUM(J104:J112)</f>
        <v>338800</v>
      </c>
      <c r="K102" s="194">
        <f>SUM(K104:K112)</f>
        <v>0</v>
      </c>
      <c r="L102" s="194">
        <f>SUM(L104:L112)</f>
        <v>0</v>
      </c>
      <c r="M102" s="194">
        <f>SUM(M104:M112)</f>
        <v>0</v>
      </c>
      <c r="N102" s="194"/>
      <c r="O102" s="194"/>
      <c r="P102" s="194"/>
      <c r="Q102" s="194">
        <v>0</v>
      </c>
      <c r="R102" s="194"/>
      <c r="S102" s="194"/>
      <c r="T102" s="194">
        <f>SUM(T104:T112)</f>
        <v>0</v>
      </c>
      <c r="U102" s="194">
        <f>SUM(U104:U112)</f>
        <v>0</v>
      </c>
      <c r="V102" s="194"/>
      <c r="W102" s="194"/>
      <c r="X102" s="194">
        <f>SUM(X104:X112)</f>
        <v>136800</v>
      </c>
      <c r="Y102" s="194">
        <f>SUM(Y104:Y112)</f>
        <v>0</v>
      </c>
      <c r="Z102" s="194">
        <f>SUM(Z104:Z112)</f>
        <v>0</v>
      </c>
      <c r="AA102" s="194">
        <f>SUM(AA104:AA112)</f>
        <v>0</v>
      </c>
      <c r="AB102" s="194">
        <f>SUM(AB104:AB112)</f>
        <v>0</v>
      </c>
      <c r="AC102" s="194"/>
      <c r="AD102" s="194"/>
    </row>
    <row r="103" spans="1:30" ht="16.5" customHeight="1">
      <c r="A103" s="201"/>
      <c r="B103" s="193"/>
      <c r="C103" s="193"/>
      <c r="D103" s="193" t="s">
        <v>41</v>
      </c>
      <c r="E103" s="128" t="s">
        <v>42</v>
      </c>
      <c r="F103" s="129" t="s">
        <v>42</v>
      </c>
      <c r="G103" s="129"/>
      <c r="H103" s="194" t="s">
        <v>42</v>
      </c>
      <c r="I103" s="194" t="s">
        <v>42</v>
      </c>
      <c r="J103" s="194" t="s">
        <v>42</v>
      </c>
      <c r="K103" s="194" t="s">
        <v>42</v>
      </c>
      <c r="L103" s="194" t="s">
        <v>42</v>
      </c>
      <c r="M103" s="194" t="s">
        <v>42</v>
      </c>
      <c r="N103" s="194" t="s">
        <v>42</v>
      </c>
      <c r="O103" s="194" t="s">
        <v>42</v>
      </c>
      <c r="P103" s="194" t="s">
        <v>42</v>
      </c>
      <c r="Q103" s="194" t="s">
        <v>42</v>
      </c>
      <c r="R103" s="194" t="s">
        <v>42</v>
      </c>
      <c r="S103" s="194" t="s">
        <v>42</v>
      </c>
      <c r="T103" s="194" t="s">
        <v>42</v>
      </c>
      <c r="U103" s="194" t="s">
        <v>42</v>
      </c>
      <c r="V103" s="194" t="s">
        <v>42</v>
      </c>
      <c r="W103" s="194" t="s">
        <v>42</v>
      </c>
      <c r="X103" s="194" t="s">
        <v>42</v>
      </c>
      <c r="Y103" s="194" t="s">
        <v>42</v>
      </c>
      <c r="Z103" s="194" t="s">
        <v>42</v>
      </c>
      <c r="AA103" s="194" t="s">
        <v>42</v>
      </c>
      <c r="AB103" s="194" t="s">
        <v>42</v>
      </c>
      <c r="AC103" s="194" t="s">
        <v>42</v>
      </c>
      <c r="AD103" s="194" t="s">
        <v>42</v>
      </c>
    </row>
    <row r="104" spans="1:30" ht="15.75" customHeight="1">
      <c r="A104" s="201"/>
      <c r="B104" s="193"/>
      <c r="C104" s="193"/>
      <c r="D104" s="193" t="s">
        <v>177</v>
      </c>
      <c r="E104" s="128" t="s">
        <v>178</v>
      </c>
      <c r="F104" s="129">
        <v>244</v>
      </c>
      <c r="G104" s="129">
        <v>221</v>
      </c>
      <c r="H104" s="194">
        <f>SUM(I104:AD104)</f>
        <v>34920</v>
      </c>
      <c r="I104" s="194">
        <v>0</v>
      </c>
      <c r="J104" s="194">
        <v>34920</v>
      </c>
      <c r="K104" s="194"/>
      <c r="L104" s="194"/>
      <c r="M104" s="194"/>
      <c r="N104" s="194"/>
      <c r="O104" s="194"/>
      <c r="P104" s="194"/>
      <c r="Q104" s="194"/>
      <c r="R104" s="194"/>
      <c r="S104" s="194"/>
      <c r="T104" s="194"/>
      <c r="U104" s="194"/>
      <c r="V104" s="194"/>
      <c r="W104" s="194"/>
      <c r="X104" s="194">
        <v>0</v>
      </c>
      <c r="Y104" s="194"/>
      <c r="Z104" s="194"/>
      <c r="AA104" s="194"/>
      <c r="AB104" s="194"/>
      <c r="AC104" s="194"/>
      <c r="AD104" s="194"/>
    </row>
    <row r="105" spans="1:30" ht="14.25" customHeight="1">
      <c r="A105" s="201"/>
      <c r="B105" s="193"/>
      <c r="C105" s="193"/>
      <c r="D105" s="193" t="s">
        <v>139</v>
      </c>
      <c r="E105" s="128" t="s">
        <v>179</v>
      </c>
      <c r="F105" s="129">
        <v>244</v>
      </c>
      <c r="G105" s="129">
        <v>222</v>
      </c>
      <c r="H105" s="194">
        <f>SUM(I105:AD105)</f>
        <v>2000</v>
      </c>
      <c r="I105" s="194">
        <v>0</v>
      </c>
      <c r="J105" s="194">
        <v>0</v>
      </c>
      <c r="K105" s="194"/>
      <c r="L105" s="194"/>
      <c r="M105" s="194"/>
      <c r="N105" s="194"/>
      <c r="O105" s="194"/>
      <c r="P105" s="194"/>
      <c r="Q105" s="194"/>
      <c r="R105" s="194"/>
      <c r="S105" s="194"/>
      <c r="T105" s="194"/>
      <c r="U105" s="194"/>
      <c r="V105" s="194"/>
      <c r="W105" s="194"/>
      <c r="X105" s="194">
        <v>2000</v>
      </c>
      <c r="Y105" s="194"/>
      <c r="Z105" s="194"/>
      <c r="AA105" s="194"/>
      <c r="AB105" s="194"/>
      <c r="AC105" s="194"/>
      <c r="AD105" s="194"/>
    </row>
    <row r="106" spans="1:30" ht="14.25" customHeight="1">
      <c r="A106" s="201"/>
      <c r="B106" s="193"/>
      <c r="C106" s="193"/>
      <c r="D106" s="193" t="s">
        <v>180</v>
      </c>
      <c r="E106" s="128" t="s">
        <v>181</v>
      </c>
      <c r="F106" s="129">
        <v>244</v>
      </c>
      <c r="G106" s="129">
        <v>223</v>
      </c>
      <c r="H106" s="194">
        <f>SUM(I106:AD106)</f>
        <v>76864.91</v>
      </c>
      <c r="I106" s="194">
        <v>76864.91</v>
      </c>
      <c r="J106" s="194">
        <v>0</v>
      </c>
      <c r="K106" s="194"/>
      <c r="L106" s="194"/>
      <c r="M106" s="194"/>
      <c r="N106" s="194"/>
      <c r="O106" s="194"/>
      <c r="P106" s="194"/>
      <c r="Q106" s="194"/>
      <c r="R106" s="194"/>
      <c r="S106" s="194"/>
      <c r="T106" s="194"/>
      <c r="U106" s="194"/>
      <c r="V106" s="194"/>
      <c r="W106" s="194"/>
      <c r="X106" s="194">
        <v>0</v>
      </c>
      <c r="Y106" s="194"/>
      <c r="Z106" s="194"/>
      <c r="AA106" s="194"/>
      <c r="AB106" s="194"/>
      <c r="AC106" s="194"/>
      <c r="AD106" s="194"/>
    </row>
    <row r="107" spans="1:30" ht="14.25" customHeight="1">
      <c r="A107" s="201"/>
      <c r="B107" s="193"/>
      <c r="C107" s="193"/>
      <c r="D107" s="193" t="s">
        <v>164</v>
      </c>
      <c r="E107" s="128" t="s">
        <v>182</v>
      </c>
      <c r="F107" s="129">
        <v>244</v>
      </c>
      <c r="G107" s="129">
        <v>224</v>
      </c>
      <c r="H107" s="194">
        <f>SUM(I107:AD107)</f>
        <v>266880</v>
      </c>
      <c r="I107" s="194">
        <v>0</v>
      </c>
      <c r="J107" s="194">
        <v>266880</v>
      </c>
      <c r="K107" s="194"/>
      <c r="L107" s="194"/>
      <c r="M107" s="194"/>
      <c r="N107" s="194"/>
      <c r="O107" s="194"/>
      <c r="P107" s="194"/>
      <c r="Q107" s="194"/>
      <c r="R107" s="194"/>
      <c r="S107" s="194"/>
      <c r="T107" s="194"/>
      <c r="U107" s="194"/>
      <c r="V107" s="194"/>
      <c r="W107" s="194"/>
      <c r="X107" s="194">
        <v>0</v>
      </c>
      <c r="Y107" s="194"/>
      <c r="Z107" s="194"/>
      <c r="AA107" s="194"/>
      <c r="AB107" s="194"/>
      <c r="AC107" s="194"/>
      <c r="AD107" s="194"/>
    </row>
    <row r="108" spans="1:30" ht="15.75" customHeight="1">
      <c r="A108" s="201"/>
      <c r="B108" s="193"/>
      <c r="C108" s="193"/>
      <c r="D108" s="193" t="s">
        <v>166</v>
      </c>
      <c r="E108" s="128" t="s">
        <v>183</v>
      </c>
      <c r="F108" s="129">
        <v>244</v>
      </c>
      <c r="G108" s="129">
        <v>225</v>
      </c>
      <c r="H108" s="194">
        <f>SUM(I108:AD108)</f>
        <v>100810.32</v>
      </c>
      <c r="I108" s="194">
        <v>80910.32</v>
      </c>
      <c r="J108" s="194">
        <v>5000</v>
      </c>
      <c r="K108" s="194"/>
      <c r="L108" s="194"/>
      <c r="M108" s="194"/>
      <c r="N108" s="194"/>
      <c r="O108" s="194"/>
      <c r="P108" s="194"/>
      <c r="Q108" s="194"/>
      <c r="R108" s="194"/>
      <c r="S108" s="194"/>
      <c r="T108" s="194"/>
      <c r="U108" s="194"/>
      <c r="V108" s="194"/>
      <c r="W108" s="194"/>
      <c r="X108" s="194">
        <v>14900</v>
      </c>
      <c r="Y108" s="194"/>
      <c r="Z108" s="194"/>
      <c r="AA108" s="194"/>
      <c r="AB108" s="194"/>
      <c r="AC108" s="194"/>
      <c r="AD108" s="194"/>
    </row>
    <row r="109" spans="1:30" ht="16.5" customHeight="1">
      <c r="A109" s="201"/>
      <c r="B109" s="193"/>
      <c r="C109" s="193"/>
      <c r="D109" s="193" t="s">
        <v>168</v>
      </c>
      <c r="E109" s="128" t="s">
        <v>184</v>
      </c>
      <c r="F109" s="129">
        <v>244</v>
      </c>
      <c r="G109" s="129">
        <v>226</v>
      </c>
      <c r="H109" s="194">
        <f>SUM(I109:AD109)</f>
        <v>54982.84</v>
      </c>
      <c r="I109" s="194">
        <v>8082.84</v>
      </c>
      <c r="J109" s="194">
        <v>32000</v>
      </c>
      <c r="K109" s="194"/>
      <c r="L109" s="194"/>
      <c r="M109" s="194"/>
      <c r="N109" s="194"/>
      <c r="O109" s="194"/>
      <c r="P109" s="194"/>
      <c r="Q109" s="194"/>
      <c r="R109" s="194"/>
      <c r="S109" s="194"/>
      <c r="T109" s="194"/>
      <c r="U109" s="194"/>
      <c r="V109" s="194"/>
      <c r="W109" s="194"/>
      <c r="X109" s="194">
        <v>14900</v>
      </c>
      <c r="Y109" s="194"/>
      <c r="Z109" s="194"/>
      <c r="AA109" s="194"/>
      <c r="AB109" s="194"/>
      <c r="AC109" s="194"/>
      <c r="AD109" s="194"/>
    </row>
    <row r="110" spans="1:30" ht="16.5" customHeight="1">
      <c r="A110" s="201"/>
      <c r="B110" s="193"/>
      <c r="C110" s="193"/>
      <c r="D110" s="193" t="s">
        <v>143</v>
      </c>
      <c r="E110" s="128" t="s">
        <v>185</v>
      </c>
      <c r="F110" s="129">
        <v>244</v>
      </c>
      <c r="G110" s="129">
        <v>290</v>
      </c>
      <c r="H110" s="194">
        <f>SUM(I110:AD110)</f>
        <v>0</v>
      </c>
      <c r="I110" s="194">
        <v>0</v>
      </c>
      <c r="J110" s="194">
        <v>0</v>
      </c>
      <c r="K110" s="194"/>
      <c r="L110" s="194"/>
      <c r="M110" s="194"/>
      <c r="N110" s="194"/>
      <c r="O110" s="194"/>
      <c r="P110" s="194"/>
      <c r="Q110" s="194"/>
      <c r="R110" s="194"/>
      <c r="S110" s="194"/>
      <c r="T110" s="194"/>
      <c r="U110" s="194"/>
      <c r="V110" s="194"/>
      <c r="W110" s="194"/>
      <c r="X110" s="194">
        <v>0</v>
      </c>
      <c r="Y110" s="194"/>
      <c r="Z110" s="194"/>
      <c r="AA110" s="194"/>
      <c r="AB110" s="194"/>
      <c r="AC110" s="194"/>
      <c r="AD110" s="194"/>
    </row>
    <row r="111" spans="1:30" ht="14.25" customHeight="1">
      <c r="A111" s="201"/>
      <c r="B111" s="193"/>
      <c r="C111" s="193"/>
      <c r="D111" s="193" t="s">
        <v>171</v>
      </c>
      <c r="E111" s="128" t="s">
        <v>186</v>
      </c>
      <c r="F111" s="129">
        <v>244</v>
      </c>
      <c r="G111" s="129">
        <v>310</v>
      </c>
      <c r="H111" s="194">
        <f>SUM(I111:AD111)</f>
        <v>0</v>
      </c>
      <c r="I111" s="194">
        <v>0</v>
      </c>
      <c r="J111" s="194">
        <v>0</v>
      </c>
      <c r="K111" s="194"/>
      <c r="L111" s="194"/>
      <c r="M111" s="194"/>
      <c r="N111" s="194"/>
      <c r="O111" s="194"/>
      <c r="P111" s="194"/>
      <c r="Q111" s="194"/>
      <c r="R111" s="194"/>
      <c r="S111" s="194"/>
      <c r="T111" s="194"/>
      <c r="U111" s="194"/>
      <c r="V111" s="194"/>
      <c r="W111" s="194"/>
      <c r="X111" s="194">
        <v>0</v>
      </c>
      <c r="Y111" s="194"/>
      <c r="Z111" s="194"/>
      <c r="AA111" s="194"/>
      <c r="AB111" s="194"/>
      <c r="AC111" s="194"/>
      <c r="AD111" s="194"/>
    </row>
    <row r="112" spans="1:30" ht="16.5" customHeight="1">
      <c r="A112" s="201"/>
      <c r="B112" s="193"/>
      <c r="C112" s="193"/>
      <c r="D112" s="193" t="s">
        <v>173</v>
      </c>
      <c r="E112" s="128" t="s">
        <v>187</v>
      </c>
      <c r="F112" s="129">
        <v>244</v>
      </c>
      <c r="G112" s="129">
        <v>340</v>
      </c>
      <c r="H112" s="194">
        <f>SUM(I112:AD112)</f>
        <v>105000</v>
      </c>
      <c r="I112" s="194">
        <v>0</v>
      </c>
      <c r="J112" s="194">
        <v>0</v>
      </c>
      <c r="K112" s="194"/>
      <c r="L112" s="194"/>
      <c r="M112" s="194"/>
      <c r="N112" s="194"/>
      <c r="O112" s="194"/>
      <c r="P112" s="194"/>
      <c r="Q112" s="194"/>
      <c r="R112" s="194"/>
      <c r="S112" s="194"/>
      <c r="T112" s="194"/>
      <c r="U112" s="194"/>
      <c r="V112" s="194"/>
      <c r="W112" s="194"/>
      <c r="X112" s="194">
        <v>105000</v>
      </c>
      <c r="Y112" s="194"/>
      <c r="Z112" s="194"/>
      <c r="AA112" s="194"/>
      <c r="AB112" s="194"/>
      <c r="AC112" s="194"/>
      <c r="AD112" s="194"/>
    </row>
    <row r="113" spans="1:30" ht="27" customHeight="1">
      <c r="A113" s="201"/>
      <c r="B113" s="193"/>
      <c r="C113" s="166" t="s">
        <v>188</v>
      </c>
      <c r="D113" s="166"/>
      <c r="E113" s="128" t="s">
        <v>189</v>
      </c>
      <c r="F113" s="132">
        <v>406</v>
      </c>
      <c r="G113" s="129"/>
      <c r="H113" s="194">
        <f>SUM(I113:AD113)</f>
        <v>0</v>
      </c>
      <c r="I113" s="194">
        <f>SUM(I115:I117)</f>
        <v>0</v>
      </c>
      <c r="J113" s="194">
        <f>SUM(J115:J117)</f>
        <v>0</v>
      </c>
      <c r="K113" s="194">
        <f>SUM(K115:K117)</f>
        <v>0</v>
      </c>
      <c r="L113" s="194">
        <f>SUM(L115:L117)</f>
        <v>0</v>
      </c>
      <c r="M113" s="194">
        <f>SUM(M115:M117)</f>
        <v>0</v>
      </c>
      <c r="N113" s="194"/>
      <c r="O113" s="194"/>
      <c r="P113" s="194"/>
      <c r="Q113" s="194">
        <v>0</v>
      </c>
      <c r="R113" s="194"/>
      <c r="S113" s="194"/>
      <c r="T113" s="194">
        <f>SUM(T115:T117)</f>
        <v>0</v>
      </c>
      <c r="U113" s="194">
        <f>SUM(U115:U117)</f>
        <v>0</v>
      </c>
      <c r="V113" s="194"/>
      <c r="W113" s="194"/>
      <c r="X113" s="194">
        <f>SUM(X115:X117)</f>
        <v>0</v>
      </c>
      <c r="Y113" s="194">
        <f>SUM(Y115:Y117)</f>
        <v>0</v>
      </c>
      <c r="Z113" s="194">
        <f>SUM(Z115:Z117)</f>
        <v>0</v>
      </c>
      <c r="AA113" s="194">
        <f>SUM(AA115:AA117)</f>
        <v>0</v>
      </c>
      <c r="AB113" s="194">
        <f>SUM(AB115:AB117)</f>
        <v>0</v>
      </c>
      <c r="AC113" s="194"/>
      <c r="AD113" s="194"/>
    </row>
    <row r="114" spans="1:30" ht="15.75" customHeight="1">
      <c r="A114" s="201"/>
      <c r="B114" s="193"/>
      <c r="C114" s="193"/>
      <c r="D114" s="193" t="s">
        <v>41</v>
      </c>
      <c r="E114" s="128" t="s">
        <v>42</v>
      </c>
      <c r="F114" s="132" t="s">
        <v>42</v>
      </c>
      <c r="G114" s="129"/>
      <c r="H114" s="194" t="s">
        <v>42</v>
      </c>
      <c r="I114" s="194" t="s">
        <v>42</v>
      </c>
      <c r="J114" s="194" t="s">
        <v>42</v>
      </c>
      <c r="K114" s="194" t="s">
        <v>42</v>
      </c>
      <c r="L114" s="194" t="s">
        <v>42</v>
      </c>
      <c r="M114" s="194" t="s">
        <v>42</v>
      </c>
      <c r="N114" s="194" t="s">
        <v>42</v>
      </c>
      <c r="O114" s="194" t="s">
        <v>42</v>
      </c>
      <c r="P114" s="194" t="s">
        <v>42</v>
      </c>
      <c r="Q114" s="194" t="s">
        <v>42</v>
      </c>
      <c r="R114" s="194" t="s">
        <v>42</v>
      </c>
      <c r="S114" s="194" t="s">
        <v>42</v>
      </c>
      <c r="T114" s="194" t="s">
        <v>42</v>
      </c>
      <c r="U114" s="194" t="s">
        <v>42</v>
      </c>
      <c r="V114" s="194" t="s">
        <v>42</v>
      </c>
      <c r="W114" s="194" t="s">
        <v>42</v>
      </c>
      <c r="X114" s="194" t="s">
        <v>42</v>
      </c>
      <c r="Y114" s="194" t="s">
        <v>42</v>
      </c>
      <c r="Z114" s="194" t="s">
        <v>42</v>
      </c>
      <c r="AA114" s="194" t="s">
        <v>42</v>
      </c>
      <c r="AB114" s="194" t="s">
        <v>42</v>
      </c>
      <c r="AC114" s="194" t="s">
        <v>42</v>
      </c>
      <c r="AD114" s="194" t="s">
        <v>42</v>
      </c>
    </row>
    <row r="115" spans="1:30" ht="14.25" customHeight="1">
      <c r="A115" s="201"/>
      <c r="B115" s="193"/>
      <c r="C115" s="193"/>
      <c r="D115" s="193" t="s">
        <v>168</v>
      </c>
      <c r="E115" s="128" t="s">
        <v>190</v>
      </c>
      <c r="F115" s="132">
        <v>406</v>
      </c>
      <c r="G115" s="129">
        <v>226</v>
      </c>
      <c r="H115" s="194">
        <f>SUM(I115:AD115)</f>
        <v>0</v>
      </c>
      <c r="I115" s="194"/>
      <c r="J115" s="194"/>
      <c r="K115" s="194"/>
      <c r="L115" s="194"/>
      <c r="M115" s="194"/>
      <c r="N115" s="194"/>
      <c r="O115" s="194"/>
      <c r="P115" s="194"/>
      <c r="Q115" s="194"/>
      <c r="R115" s="194"/>
      <c r="S115" s="194"/>
      <c r="T115" s="194"/>
      <c r="U115" s="194"/>
      <c r="V115" s="194"/>
      <c r="W115" s="194"/>
      <c r="X115" s="194"/>
      <c r="Y115" s="194"/>
      <c r="Z115" s="194"/>
      <c r="AA115" s="194"/>
      <c r="AB115" s="194"/>
      <c r="AC115" s="194"/>
      <c r="AD115" s="194"/>
    </row>
    <row r="116" spans="1:30" ht="13.5" customHeight="1">
      <c r="A116" s="201"/>
      <c r="B116" s="193"/>
      <c r="C116" s="193"/>
      <c r="D116" s="193" t="s">
        <v>143</v>
      </c>
      <c r="E116" s="128" t="s">
        <v>191</v>
      </c>
      <c r="F116" s="132">
        <v>406</v>
      </c>
      <c r="G116" s="129">
        <v>290</v>
      </c>
      <c r="H116" s="194">
        <f>SUM(I116:AD116)</f>
        <v>0</v>
      </c>
      <c r="I116" s="194"/>
      <c r="J116" s="194"/>
      <c r="K116" s="194"/>
      <c r="L116" s="194"/>
      <c r="M116" s="194"/>
      <c r="N116" s="194"/>
      <c r="O116" s="194"/>
      <c r="P116" s="194"/>
      <c r="Q116" s="194"/>
      <c r="R116" s="194"/>
      <c r="S116" s="194"/>
      <c r="T116" s="194"/>
      <c r="U116" s="194"/>
      <c r="V116" s="194"/>
      <c r="W116" s="194"/>
      <c r="X116" s="194"/>
      <c r="Y116" s="194"/>
      <c r="Z116" s="194"/>
      <c r="AA116" s="194"/>
      <c r="AB116" s="194"/>
      <c r="AC116" s="194"/>
      <c r="AD116" s="194"/>
    </row>
    <row r="117" spans="1:30" ht="15.75" customHeight="1">
      <c r="A117" s="201"/>
      <c r="B117" s="193"/>
      <c r="C117" s="193"/>
      <c r="D117" s="193" t="s">
        <v>171</v>
      </c>
      <c r="E117" s="128" t="s">
        <v>192</v>
      </c>
      <c r="F117" s="132">
        <v>406</v>
      </c>
      <c r="G117" s="129">
        <v>310</v>
      </c>
      <c r="H117" s="194">
        <f>SUM(I117:AD117)</f>
        <v>0</v>
      </c>
      <c r="I117" s="194"/>
      <c r="J117" s="194"/>
      <c r="K117" s="194"/>
      <c r="L117" s="194"/>
      <c r="M117" s="194"/>
      <c r="N117" s="194"/>
      <c r="O117" s="194"/>
      <c r="P117" s="194"/>
      <c r="Q117" s="194"/>
      <c r="R117" s="194"/>
      <c r="S117" s="194"/>
      <c r="T117" s="194"/>
      <c r="U117" s="194"/>
      <c r="V117" s="194"/>
      <c r="W117" s="194"/>
      <c r="X117" s="194"/>
      <c r="Y117" s="194"/>
      <c r="Z117" s="194"/>
      <c r="AA117" s="194"/>
      <c r="AB117" s="194"/>
      <c r="AC117" s="194"/>
      <c r="AD117" s="194"/>
    </row>
    <row r="118" spans="1:30" ht="38.25" customHeight="1">
      <c r="A118" s="201"/>
      <c r="B118" s="193"/>
      <c r="C118" s="168" t="s">
        <v>193</v>
      </c>
      <c r="D118" s="168"/>
      <c r="E118" s="128" t="s">
        <v>194</v>
      </c>
      <c r="F118" s="132">
        <v>407</v>
      </c>
      <c r="G118" s="129"/>
      <c r="H118" s="194">
        <f>SUM(I118:AD118)</f>
        <v>0</v>
      </c>
      <c r="I118" s="194">
        <f>SUM(I120:I125)</f>
        <v>0</v>
      </c>
      <c r="J118" s="194">
        <f>SUM(J120:J125)</f>
        <v>0</v>
      </c>
      <c r="K118" s="194">
        <f>SUM(K120:K125)</f>
        <v>0</v>
      </c>
      <c r="L118" s="194">
        <f>SUM(L120:L125)</f>
        <v>0</v>
      </c>
      <c r="M118" s="194">
        <f>SUM(M120:M125)</f>
        <v>0</v>
      </c>
      <c r="N118" s="194"/>
      <c r="O118" s="194"/>
      <c r="P118" s="194"/>
      <c r="Q118" s="194">
        <v>0</v>
      </c>
      <c r="R118" s="194"/>
      <c r="S118" s="194"/>
      <c r="T118" s="194">
        <f>SUM(T120:T125)</f>
        <v>0</v>
      </c>
      <c r="U118" s="194">
        <f>SUM(U120:U125)</f>
        <v>0</v>
      </c>
      <c r="V118" s="194"/>
      <c r="W118" s="194"/>
      <c r="X118" s="194">
        <f>SUM(X120:X125)</f>
        <v>0</v>
      </c>
      <c r="Y118" s="194">
        <f>SUM(Y120:Y125)</f>
        <v>0</v>
      </c>
      <c r="Z118" s="194">
        <f>SUM(Z120:Z125)</f>
        <v>0</v>
      </c>
      <c r="AA118" s="194">
        <f>SUM(AA120:AA125)</f>
        <v>0</v>
      </c>
      <c r="AB118" s="194">
        <f>SUM(AB120:AB125)</f>
        <v>0</v>
      </c>
      <c r="AC118" s="194"/>
      <c r="AD118" s="194"/>
    </row>
    <row r="119" spans="1:30" ht="16.5" customHeight="1">
      <c r="A119" s="201"/>
      <c r="B119" s="193"/>
      <c r="C119" s="193" t="s">
        <v>41</v>
      </c>
      <c r="D119" s="193"/>
      <c r="E119" s="128" t="s">
        <v>42</v>
      </c>
      <c r="F119" s="132" t="s">
        <v>42</v>
      </c>
      <c r="G119" s="129"/>
      <c r="H119" s="194" t="s">
        <v>42</v>
      </c>
      <c r="I119" s="194" t="s">
        <v>42</v>
      </c>
      <c r="J119" s="194" t="s">
        <v>42</v>
      </c>
      <c r="K119" s="194" t="s">
        <v>42</v>
      </c>
      <c r="L119" s="194" t="s">
        <v>42</v>
      </c>
      <c r="M119" s="194" t="s">
        <v>42</v>
      </c>
      <c r="N119" s="194" t="s">
        <v>42</v>
      </c>
      <c r="O119" s="194" t="s">
        <v>42</v>
      </c>
      <c r="P119" s="194" t="s">
        <v>42</v>
      </c>
      <c r="Q119" s="194" t="s">
        <v>42</v>
      </c>
      <c r="R119" s="194" t="s">
        <v>42</v>
      </c>
      <c r="S119" s="194" t="s">
        <v>42</v>
      </c>
      <c r="T119" s="194" t="s">
        <v>42</v>
      </c>
      <c r="U119" s="194" t="s">
        <v>42</v>
      </c>
      <c r="V119" s="194" t="s">
        <v>42</v>
      </c>
      <c r="W119" s="194" t="s">
        <v>42</v>
      </c>
      <c r="X119" s="194" t="s">
        <v>42</v>
      </c>
      <c r="Y119" s="194" t="s">
        <v>42</v>
      </c>
      <c r="Z119" s="194" t="s">
        <v>42</v>
      </c>
      <c r="AA119" s="194" t="s">
        <v>42</v>
      </c>
      <c r="AB119" s="194" t="s">
        <v>42</v>
      </c>
      <c r="AC119" s="194" t="s">
        <v>42</v>
      </c>
      <c r="AD119" s="194" t="s">
        <v>42</v>
      </c>
    </row>
    <row r="120" spans="1:30" ht="15" customHeight="1">
      <c r="A120" s="201"/>
      <c r="B120" s="193"/>
      <c r="C120" s="193"/>
      <c r="D120" s="193" t="s">
        <v>139</v>
      </c>
      <c r="E120" s="128" t="s">
        <v>195</v>
      </c>
      <c r="F120" s="132">
        <v>407</v>
      </c>
      <c r="G120" s="129">
        <v>222</v>
      </c>
      <c r="H120" s="194">
        <f>SUM(I120:AD120)</f>
        <v>0</v>
      </c>
      <c r="I120" s="194"/>
      <c r="J120" s="194"/>
      <c r="K120" s="194"/>
      <c r="L120" s="194"/>
      <c r="M120" s="194"/>
      <c r="N120" s="194"/>
      <c r="O120" s="194"/>
      <c r="P120" s="194"/>
      <c r="Q120" s="194"/>
      <c r="R120" s="194"/>
      <c r="S120" s="194"/>
      <c r="T120" s="194"/>
      <c r="U120" s="194"/>
      <c r="V120" s="194"/>
      <c r="W120" s="194"/>
      <c r="X120" s="194"/>
      <c r="Y120" s="194"/>
      <c r="Z120" s="194"/>
      <c r="AA120" s="194"/>
      <c r="AB120" s="194"/>
      <c r="AC120" s="194"/>
      <c r="AD120" s="194"/>
    </row>
    <row r="121" spans="1:30" ht="15" customHeight="1">
      <c r="A121" s="201"/>
      <c r="B121" s="193"/>
      <c r="C121" s="193"/>
      <c r="D121" s="193" t="s">
        <v>164</v>
      </c>
      <c r="E121" s="128" t="s">
        <v>196</v>
      </c>
      <c r="F121" s="132">
        <v>407</v>
      </c>
      <c r="G121" s="129">
        <v>224</v>
      </c>
      <c r="H121" s="194">
        <f>SUM(I121:AD121)</f>
        <v>0</v>
      </c>
      <c r="I121" s="194"/>
      <c r="J121" s="194"/>
      <c r="K121" s="194"/>
      <c r="L121" s="194"/>
      <c r="M121" s="194"/>
      <c r="N121" s="194"/>
      <c r="O121" s="194"/>
      <c r="P121" s="194"/>
      <c r="Q121" s="194"/>
      <c r="R121" s="194"/>
      <c r="S121" s="194"/>
      <c r="T121" s="194"/>
      <c r="U121" s="194"/>
      <c r="V121" s="194"/>
      <c r="W121" s="194"/>
      <c r="X121" s="194"/>
      <c r="Y121" s="194"/>
      <c r="Z121" s="194"/>
      <c r="AA121" s="194"/>
      <c r="AB121" s="194"/>
      <c r="AC121" s="194"/>
      <c r="AD121" s="194"/>
    </row>
    <row r="122" spans="1:30" ht="13.5" customHeight="1">
      <c r="A122" s="201"/>
      <c r="B122" s="193"/>
      <c r="C122" s="193"/>
      <c r="D122" s="193" t="s">
        <v>168</v>
      </c>
      <c r="E122" s="128" t="s">
        <v>197</v>
      </c>
      <c r="F122" s="132">
        <v>407</v>
      </c>
      <c r="G122" s="129">
        <v>226</v>
      </c>
      <c r="H122" s="194">
        <f>SUM(I122:AD122)</f>
        <v>0</v>
      </c>
      <c r="I122" s="194"/>
      <c r="J122" s="194"/>
      <c r="K122" s="194"/>
      <c r="L122" s="194"/>
      <c r="M122" s="194"/>
      <c r="N122" s="194"/>
      <c r="O122" s="194"/>
      <c r="P122" s="194"/>
      <c r="Q122" s="194"/>
      <c r="R122" s="194"/>
      <c r="S122" s="194"/>
      <c r="T122" s="194"/>
      <c r="U122" s="194"/>
      <c r="V122" s="194"/>
      <c r="W122" s="194"/>
      <c r="X122" s="194"/>
      <c r="Y122" s="194"/>
      <c r="Z122" s="194"/>
      <c r="AA122" s="194"/>
      <c r="AB122" s="194"/>
      <c r="AC122" s="194"/>
      <c r="AD122" s="194"/>
    </row>
    <row r="123" spans="1:30" ht="13.5" customHeight="1">
      <c r="A123" s="201"/>
      <c r="B123" s="193"/>
      <c r="C123" s="193"/>
      <c r="D123" s="193" t="s">
        <v>143</v>
      </c>
      <c r="E123" s="128" t="s">
        <v>198</v>
      </c>
      <c r="F123" s="132">
        <v>407</v>
      </c>
      <c r="G123" s="129">
        <v>290</v>
      </c>
      <c r="H123" s="194">
        <f>SUM(I123:AD123)</f>
        <v>0</v>
      </c>
      <c r="I123" s="194"/>
      <c r="J123" s="194"/>
      <c r="K123" s="194"/>
      <c r="L123" s="194"/>
      <c r="M123" s="194"/>
      <c r="N123" s="194"/>
      <c r="O123" s="194"/>
      <c r="P123" s="194"/>
      <c r="Q123" s="194"/>
      <c r="R123" s="194"/>
      <c r="S123" s="194"/>
      <c r="T123" s="194"/>
      <c r="U123" s="194"/>
      <c r="V123" s="194"/>
      <c r="W123" s="194"/>
      <c r="X123" s="194"/>
      <c r="Y123" s="194"/>
      <c r="Z123" s="194"/>
      <c r="AA123" s="194"/>
      <c r="AB123" s="194"/>
      <c r="AC123" s="194"/>
      <c r="AD123" s="194"/>
    </row>
    <row r="124" spans="1:30" ht="12.75" customHeight="1">
      <c r="A124" s="201"/>
      <c r="B124" s="193"/>
      <c r="C124" s="193"/>
      <c r="D124" s="193" t="s">
        <v>171</v>
      </c>
      <c r="E124" s="128" t="s">
        <v>199</v>
      </c>
      <c r="F124" s="132">
        <v>407</v>
      </c>
      <c r="G124" s="129">
        <v>310</v>
      </c>
      <c r="H124" s="194">
        <f>SUM(I124:AD124)</f>
        <v>0</v>
      </c>
      <c r="I124" s="194"/>
      <c r="J124" s="194"/>
      <c r="K124" s="194"/>
      <c r="L124" s="194"/>
      <c r="M124" s="194"/>
      <c r="N124" s="194"/>
      <c r="O124" s="194"/>
      <c r="P124" s="194"/>
      <c r="Q124" s="194"/>
      <c r="R124" s="194"/>
      <c r="S124" s="194"/>
      <c r="T124" s="194"/>
      <c r="U124" s="194"/>
      <c r="V124" s="194"/>
      <c r="W124" s="194"/>
      <c r="X124" s="194"/>
      <c r="Y124" s="194"/>
      <c r="Z124" s="194"/>
      <c r="AA124" s="194"/>
      <c r="AB124" s="194"/>
      <c r="AC124" s="194"/>
      <c r="AD124" s="194"/>
    </row>
    <row r="125" spans="1:30" ht="15.75" customHeight="1">
      <c r="A125" s="201"/>
      <c r="B125" s="193"/>
      <c r="C125" s="193"/>
      <c r="D125" s="193" t="s">
        <v>173</v>
      </c>
      <c r="E125" s="128" t="s">
        <v>200</v>
      </c>
      <c r="F125" s="132">
        <v>407</v>
      </c>
      <c r="G125" s="129">
        <v>340</v>
      </c>
      <c r="H125" s="194">
        <f>SUM(I125:AD125)</f>
        <v>0</v>
      </c>
      <c r="I125" s="194"/>
      <c r="J125" s="194"/>
      <c r="K125" s="194"/>
      <c r="L125" s="194"/>
      <c r="M125" s="194"/>
      <c r="N125" s="194"/>
      <c r="O125" s="194"/>
      <c r="P125" s="194"/>
      <c r="Q125" s="194"/>
      <c r="R125" s="194"/>
      <c r="S125" s="194"/>
      <c r="T125" s="194"/>
      <c r="U125" s="194"/>
      <c r="V125" s="194"/>
      <c r="W125" s="194"/>
      <c r="X125" s="194"/>
      <c r="Y125" s="194"/>
      <c r="Z125" s="194"/>
      <c r="AA125" s="194"/>
      <c r="AB125" s="194"/>
      <c r="AC125" s="194"/>
      <c r="AD125" s="194"/>
    </row>
    <row r="126" spans="1:30" s="171" customFormat="1" ht="15" customHeight="1">
      <c r="A126" s="205"/>
      <c r="B126" s="205"/>
      <c r="C126" s="133" t="s">
        <v>300</v>
      </c>
      <c r="D126" s="133"/>
      <c r="E126" s="133"/>
      <c r="F126" s="133"/>
      <c r="G126" s="133"/>
      <c r="H126" s="133"/>
      <c r="I126" s="133"/>
      <c r="J126" s="133"/>
      <c r="K126" s="133"/>
      <c r="L126" s="133"/>
      <c r="M126" s="133"/>
      <c r="N126" s="133"/>
      <c r="O126" s="133"/>
      <c r="P126" s="133"/>
      <c r="Q126" s="133"/>
      <c r="R126" s="133"/>
      <c r="S126" s="133"/>
      <c r="T126" s="95"/>
      <c r="U126" s="95"/>
      <c r="V126" s="95"/>
      <c r="W126" s="95"/>
      <c r="X126" s="95"/>
      <c r="Y126" s="95"/>
      <c r="Z126" s="95"/>
      <c r="AA126" s="95"/>
      <c r="AB126" s="95"/>
      <c r="AC126" s="95"/>
      <c r="AD126" s="95"/>
    </row>
    <row r="127" spans="1:30" s="55" customFormat="1" ht="16.5" customHeight="1">
      <c r="A127" s="121"/>
      <c r="B127" s="121"/>
      <c r="C127" s="133" t="s">
        <v>301</v>
      </c>
      <c r="D127" s="133"/>
      <c r="E127" s="133"/>
      <c r="F127" s="133"/>
      <c r="G127" s="133"/>
      <c r="H127" s="133"/>
      <c r="I127" s="133"/>
      <c r="J127" s="133"/>
      <c r="K127" s="133"/>
      <c r="L127" s="133"/>
      <c r="M127" s="133"/>
      <c r="N127" s="133"/>
      <c r="O127" s="133"/>
      <c r="P127" s="133"/>
      <c r="Q127" s="133"/>
      <c r="R127" s="133"/>
      <c r="S127" s="133"/>
      <c r="T127" s="133"/>
      <c r="U127" s="133"/>
      <c r="V127" s="133"/>
      <c r="W127" s="133"/>
      <c r="X127" s="133"/>
      <c r="Y127" s="133"/>
      <c r="Z127" s="133"/>
      <c r="AA127" s="133"/>
      <c r="AB127" s="133"/>
      <c r="AC127" s="133"/>
      <c r="AD127" s="133"/>
    </row>
    <row r="128" spans="1:30" s="55" customFormat="1" ht="15.75" customHeight="1">
      <c r="A128" s="121"/>
      <c r="B128" s="121"/>
      <c r="C128" s="133" t="s">
        <v>302</v>
      </c>
      <c r="D128" s="133"/>
      <c r="E128" s="133"/>
      <c r="F128" s="133"/>
      <c r="G128" s="133"/>
      <c r="H128" s="133"/>
      <c r="I128" s="133"/>
      <c r="J128" s="133"/>
      <c r="K128" s="133"/>
      <c r="L128" s="133"/>
      <c r="M128" s="133"/>
      <c r="N128" s="133"/>
      <c r="O128" s="133"/>
      <c r="P128" s="133"/>
      <c r="Q128" s="133"/>
      <c r="R128" s="133"/>
      <c r="S128" s="133"/>
      <c r="T128" s="133"/>
      <c r="U128" s="133"/>
      <c r="V128" s="133"/>
      <c r="W128" s="133"/>
      <c r="X128" s="133"/>
      <c r="Y128" s="133"/>
      <c r="Z128" s="133"/>
      <c r="AA128" s="133"/>
      <c r="AB128" s="133"/>
      <c r="AC128" s="133"/>
      <c r="AD128" s="133"/>
    </row>
    <row r="129" spans="1:30" s="55" customFormat="1" ht="16.5" customHeight="1">
      <c r="A129" s="121"/>
      <c r="B129" s="121"/>
      <c r="C129" s="133" t="s">
        <v>303</v>
      </c>
      <c r="D129" s="133"/>
      <c r="E129" s="133"/>
      <c r="F129" s="133"/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  <c r="R129" s="133"/>
      <c r="S129" s="133"/>
      <c r="T129" s="133"/>
      <c r="U129" s="133"/>
      <c r="V129" s="133"/>
      <c r="W129" s="133"/>
      <c r="X129" s="133"/>
      <c r="Y129" s="133"/>
      <c r="Z129" s="133"/>
      <c r="AA129" s="133"/>
      <c r="AB129" s="133"/>
      <c r="AC129" s="133"/>
      <c r="AD129" s="133"/>
    </row>
    <row r="130" spans="1:30" s="55" customFormat="1" ht="16.5" customHeight="1">
      <c r="A130" s="121"/>
      <c r="B130" s="121"/>
      <c r="C130" s="133" t="s">
        <v>304</v>
      </c>
      <c r="D130" s="133"/>
      <c r="E130" s="133"/>
      <c r="F130" s="133"/>
      <c r="G130" s="133"/>
      <c r="H130" s="133"/>
      <c r="I130" s="133"/>
      <c r="J130" s="133"/>
      <c r="K130" s="133"/>
      <c r="L130" s="133"/>
      <c r="M130" s="133"/>
      <c r="N130" s="133"/>
      <c r="O130" s="133"/>
      <c r="P130" s="133"/>
      <c r="Q130" s="133"/>
      <c r="R130" s="133"/>
      <c r="S130" s="133"/>
      <c r="T130" s="133"/>
      <c r="U130" s="133"/>
      <c r="V130" s="133"/>
      <c r="W130" s="133"/>
      <c r="X130" s="133"/>
      <c r="Y130" s="133"/>
      <c r="Z130" s="133"/>
      <c r="AA130" s="133"/>
      <c r="AB130" s="133"/>
      <c r="AC130" s="133"/>
      <c r="AD130" s="133"/>
    </row>
    <row r="131" spans="1:30" ht="18" customHeight="1">
      <c r="A131" s="175" t="s">
        <v>226</v>
      </c>
      <c r="B131" s="175"/>
      <c r="C131" s="175"/>
      <c r="D131" s="175"/>
      <c r="E131" s="175"/>
      <c r="F131" s="175"/>
      <c r="G131" s="137"/>
      <c r="H131" s="206" t="s">
        <v>314</v>
      </c>
      <c r="I131" s="206"/>
      <c r="J131" s="124"/>
      <c r="K131" s="124"/>
      <c r="L131" s="124"/>
      <c r="M131" s="124"/>
      <c r="N131" s="124"/>
      <c r="O131" s="124"/>
      <c r="P131" s="124"/>
      <c r="Q131" s="124"/>
      <c r="R131" s="124"/>
      <c r="S131" s="124"/>
      <c r="T131" s="95"/>
      <c r="U131" s="95"/>
      <c r="V131" s="95"/>
      <c r="W131" s="95"/>
      <c r="X131" s="98"/>
      <c r="Y131" s="98"/>
      <c r="Z131" s="98"/>
      <c r="AA131" s="98"/>
      <c r="AB131" s="98"/>
      <c r="AC131" s="98"/>
      <c r="AD131" s="98"/>
    </row>
    <row r="132" spans="1:30" ht="12" customHeight="1">
      <c r="A132" s="133" t="s">
        <v>228</v>
      </c>
      <c r="B132" s="133"/>
      <c r="C132" s="133"/>
      <c r="D132" s="122"/>
      <c r="E132" s="141"/>
      <c r="F132" s="141"/>
      <c r="G132" s="124"/>
      <c r="H132" s="144" t="s">
        <v>5</v>
      </c>
      <c r="I132" s="124"/>
      <c r="J132" s="124"/>
      <c r="K132" s="124"/>
      <c r="L132" s="124"/>
      <c r="M132" s="124"/>
      <c r="N132" s="124"/>
      <c r="O132" s="124"/>
      <c r="P132" s="124"/>
      <c r="Q132" s="124"/>
      <c r="R132" s="124"/>
      <c r="S132" s="124"/>
      <c r="T132" s="95"/>
      <c r="U132" s="95"/>
      <c r="V132" s="95"/>
      <c r="W132" s="95"/>
      <c r="X132" s="98"/>
      <c r="Y132" s="98"/>
      <c r="Z132" s="98"/>
      <c r="AA132" s="98"/>
      <c r="AB132" s="98"/>
      <c r="AC132" s="98"/>
      <c r="AD132" s="98"/>
    </row>
    <row r="133" spans="1:30" ht="24.75" customHeight="1">
      <c r="A133" s="133" t="s">
        <v>229</v>
      </c>
      <c r="B133" s="133"/>
      <c r="C133" s="133"/>
      <c r="D133" s="133"/>
      <c r="E133" s="133"/>
      <c r="F133" s="133"/>
      <c r="G133" s="124"/>
      <c r="H133" s="92"/>
      <c r="I133" s="92"/>
      <c r="J133" s="124"/>
      <c r="K133" s="124"/>
      <c r="L133" s="124"/>
      <c r="M133" s="124"/>
      <c r="N133" s="124"/>
      <c r="O133" s="124"/>
      <c r="P133" s="124"/>
      <c r="Q133" s="124"/>
      <c r="R133" s="124"/>
      <c r="S133" s="124"/>
      <c r="T133" s="95"/>
      <c r="U133" s="95"/>
      <c r="V133" s="95"/>
      <c r="W133" s="95"/>
      <c r="X133" s="98"/>
      <c r="Y133" s="98"/>
      <c r="Z133" s="98"/>
      <c r="AA133" s="98"/>
      <c r="AB133" s="98"/>
      <c r="AC133" s="98"/>
      <c r="AD133" s="98"/>
    </row>
    <row r="134" spans="1:30" ht="13.5" customHeight="1">
      <c r="A134" s="123"/>
      <c r="B134" s="144"/>
      <c r="C134" s="123"/>
      <c r="D134" s="122"/>
      <c r="E134" s="123"/>
      <c r="F134" s="123"/>
      <c r="G134" s="124"/>
      <c r="H134" s="123" t="s">
        <v>5</v>
      </c>
      <c r="I134" s="124"/>
      <c r="J134" s="124"/>
      <c r="K134" s="124"/>
      <c r="L134" s="124"/>
      <c r="M134" s="124"/>
      <c r="N134" s="124"/>
      <c r="O134" s="124"/>
      <c r="P134" s="124"/>
      <c r="Q134" s="124"/>
      <c r="R134" s="124"/>
      <c r="S134" s="124"/>
      <c r="T134" s="95"/>
      <c r="U134" s="95"/>
      <c r="V134" s="95"/>
      <c r="W134" s="95"/>
      <c r="X134" s="98"/>
      <c r="Y134" s="98"/>
      <c r="Z134" s="98"/>
      <c r="AA134" s="98"/>
      <c r="AB134" s="98"/>
      <c r="AC134" s="98"/>
      <c r="AD134" s="98"/>
    </row>
    <row r="135" spans="1:30" s="58" customFormat="1" ht="24.75" customHeight="1">
      <c r="A135" s="133" t="s">
        <v>230</v>
      </c>
      <c r="B135" s="133"/>
      <c r="C135" s="133"/>
      <c r="D135" s="133"/>
      <c r="E135" s="133"/>
      <c r="F135" s="133"/>
      <c r="G135" s="124"/>
      <c r="H135" s="92"/>
      <c r="I135" s="207" t="s">
        <v>231</v>
      </c>
      <c r="J135" s="124"/>
      <c r="K135" s="124"/>
      <c r="L135" s="124"/>
      <c r="M135" s="124"/>
      <c r="N135" s="124"/>
      <c r="O135" s="124"/>
      <c r="P135" s="124"/>
      <c r="Q135" s="124"/>
      <c r="R135" s="124"/>
      <c r="S135" s="124"/>
      <c r="T135" s="95"/>
      <c r="U135" s="95"/>
      <c r="V135" s="95"/>
      <c r="W135" s="95"/>
      <c r="X135" s="95"/>
      <c r="Y135" s="95"/>
      <c r="Z135" s="95"/>
      <c r="AA135" s="95"/>
      <c r="AB135" s="95"/>
      <c r="AC135" s="95"/>
      <c r="AD135" s="95"/>
    </row>
    <row r="136" spans="1:30" s="58" customFormat="1" ht="13.5" customHeight="1">
      <c r="A136" s="137"/>
      <c r="B136" s="121"/>
      <c r="C136" s="137"/>
      <c r="D136" s="122"/>
      <c r="E136" s="123"/>
      <c r="F136" s="123"/>
      <c r="G136" s="124"/>
      <c r="H136" s="123" t="s">
        <v>5</v>
      </c>
      <c r="I136" s="124"/>
      <c r="J136" s="124"/>
      <c r="K136" s="124"/>
      <c r="L136" s="124"/>
      <c r="M136" s="124"/>
      <c r="N136" s="124"/>
      <c r="O136" s="124"/>
      <c r="P136" s="124"/>
      <c r="Q136" s="124"/>
      <c r="R136" s="124"/>
      <c r="S136" s="124"/>
      <c r="T136" s="95"/>
      <c r="U136" s="95"/>
      <c r="V136" s="95"/>
      <c r="W136" s="95"/>
      <c r="X136" s="95"/>
      <c r="Y136" s="95"/>
      <c r="Z136" s="95"/>
      <c r="AA136" s="95"/>
      <c r="AB136" s="95"/>
      <c r="AC136" s="95"/>
      <c r="AD136" s="95"/>
    </row>
    <row r="137" spans="1:30" s="58" customFormat="1" ht="17.25" customHeight="1">
      <c r="A137" s="133" t="s">
        <v>232</v>
      </c>
      <c r="B137" s="133"/>
      <c r="C137" s="133"/>
      <c r="D137" s="133"/>
      <c r="E137" s="133"/>
      <c r="F137" s="141"/>
      <c r="G137" s="124"/>
      <c r="H137" s="92"/>
      <c r="I137" s="180" t="s">
        <v>231</v>
      </c>
      <c r="J137" s="124"/>
      <c r="K137" s="124"/>
      <c r="L137" s="124"/>
      <c r="M137" s="124"/>
      <c r="N137" s="124"/>
      <c r="O137" s="124"/>
      <c r="P137" s="124"/>
      <c r="Q137" s="124"/>
      <c r="R137" s="124"/>
      <c r="S137" s="124"/>
      <c r="T137" s="95"/>
      <c r="U137" s="95"/>
      <c r="V137" s="95"/>
      <c r="W137" s="95"/>
      <c r="X137" s="95"/>
      <c r="Y137" s="95"/>
      <c r="Z137" s="95"/>
      <c r="AA137" s="95"/>
      <c r="AB137" s="95"/>
      <c r="AC137" s="95"/>
      <c r="AD137" s="95"/>
    </row>
    <row r="138" spans="1:30" s="58" customFormat="1" ht="16.5" customHeight="1">
      <c r="A138" s="133" t="s">
        <v>233</v>
      </c>
      <c r="B138" s="133"/>
      <c r="C138" s="133"/>
      <c r="D138" s="133" t="s">
        <v>237</v>
      </c>
      <c r="E138" s="133"/>
      <c r="F138" s="133"/>
      <c r="G138" s="133"/>
      <c r="H138" s="123" t="s">
        <v>5</v>
      </c>
      <c r="I138" s="124"/>
      <c r="J138" s="124"/>
      <c r="K138" s="124"/>
      <c r="L138" s="124"/>
      <c r="M138" s="124"/>
      <c r="N138" s="124"/>
      <c r="O138" s="124"/>
      <c r="P138" s="124"/>
      <c r="Q138" s="124"/>
      <c r="R138" s="124"/>
      <c r="S138" s="124"/>
      <c r="T138" s="95"/>
      <c r="U138" s="95"/>
      <c r="V138" s="95"/>
      <c r="W138" s="95"/>
      <c r="X138" s="95"/>
      <c r="Y138" s="95"/>
      <c r="Z138" s="95"/>
      <c r="AA138" s="95"/>
      <c r="AB138" s="95"/>
      <c r="AC138" s="95"/>
      <c r="AD138" s="95"/>
    </row>
    <row r="139" spans="1:30" ht="18.75" customHeight="1">
      <c r="A139" s="133"/>
      <c r="B139" s="133"/>
      <c r="C139" s="133"/>
      <c r="D139" s="133"/>
      <c r="E139" s="123"/>
      <c r="F139" s="143"/>
      <c r="G139" s="143"/>
      <c r="H139" s="143"/>
      <c r="I139" s="143"/>
      <c r="J139" s="143"/>
      <c r="K139" s="143"/>
      <c r="L139" s="137"/>
      <c r="M139" s="137"/>
      <c r="N139" s="137"/>
      <c r="O139" s="137"/>
      <c r="P139" s="137"/>
      <c r="Q139" s="137"/>
      <c r="R139" s="137"/>
      <c r="S139" s="137"/>
      <c r="T139" s="98"/>
      <c r="U139" s="98"/>
      <c r="V139" s="98"/>
      <c r="W139" s="98"/>
      <c r="X139" s="98"/>
      <c r="Y139" s="98"/>
      <c r="Z139" s="98"/>
      <c r="AA139" s="98"/>
      <c r="AB139" s="98"/>
      <c r="AC139" s="98"/>
      <c r="AD139" s="98"/>
    </row>
    <row r="140" spans="1:30" ht="12.75">
      <c r="A140" s="98"/>
      <c r="B140" s="99"/>
      <c r="C140" s="99"/>
      <c r="D140" s="93"/>
      <c r="E140" s="97"/>
      <c r="F140" s="97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5"/>
      <c r="T140" s="95"/>
      <c r="U140" s="95"/>
      <c r="V140" s="95"/>
      <c r="W140" s="95"/>
      <c r="X140" s="98"/>
      <c r="Y140" s="98"/>
      <c r="Z140" s="98"/>
      <c r="AA140" s="98"/>
      <c r="AB140" s="98"/>
      <c r="AC140" s="98"/>
      <c r="AD140" s="98"/>
    </row>
    <row r="141" spans="1:12" ht="12.75">
      <c r="A141" s="98"/>
      <c r="B141" s="99"/>
      <c r="C141" s="99"/>
      <c r="D141" s="93"/>
      <c r="E141" s="97"/>
      <c r="F141" s="97"/>
      <c r="G141" s="95"/>
      <c r="H141" s="95"/>
      <c r="I141" s="95"/>
      <c r="J141" s="95"/>
      <c r="K141" s="95"/>
      <c r="L141" s="95"/>
    </row>
    <row r="142" spans="1:12" ht="12.75">
      <c r="A142" s="98"/>
      <c r="B142" s="99"/>
      <c r="C142" s="99"/>
      <c r="D142" s="93"/>
      <c r="E142" s="97"/>
      <c r="F142" s="97"/>
      <c r="G142" s="95"/>
      <c r="H142" s="95"/>
      <c r="I142" s="95"/>
      <c r="J142" s="95"/>
      <c r="K142" s="95"/>
      <c r="L142" s="95"/>
    </row>
    <row r="143" spans="1:12" ht="12.75">
      <c r="A143" s="98"/>
      <c r="B143" s="99"/>
      <c r="C143" s="99"/>
      <c r="D143" s="93"/>
      <c r="E143" s="97"/>
      <c r="F143" s="97"/>
      <c r="G143" s="95"/>
      <c r="H143" s="95"/>
      <c r="I143" s="95"/>
      <c r="J143" s="95"/>
      <c r="K143" s="95"/>
      <c r="L143" s="95"/>
    </row>
  </sheetData>
  <sheetProtection selectLockedCells="1" selectUnlockedCells="1"/>
  <mergeCells count="98">
    <mergeCell ref="B1:AD1"/>
    <mergeCell ref="B2:AD2"/>
    <mergeCell ref="I3:R3"/>
    <mergeCell ref="B4:D8"/>
    <mergeCell ref="E4:E8"/>
    <mergeCell ref="F4:G6"/>
    <mergeCell ref="H4:AD4"/>
    <mergeCell ref="H5:H8"/>
    <mergeCell ref="I5:AD5"/>
    <mergeCell ref="I6:P6"/>
    <mergeCell ref="Q6:S6"/>
    <mergeCell ref="V6:W6"/>
    <mergeCell ref="X6:AD6"/>
    <mergeCell ref="F7:F8"/>
    <mergeCell ref="G7:G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B9:D9"/>
    <mergeCell ref="F9:G9"/>
    <mergeCell ref="B10:D10"/>
    <mergeCell ref="B11:D11"/>
    <mergeCell ref="B12:D12"/>
    <mergeCell ref="B13:D13"/>
    <mergeCell ref="C14:D14"/>
    <mergeCell ref="C15:D15"/>
    <mergeCell ref="C19:D19"/>
    <mergeCell ref="B25:D25"/>
    <mergeCell ref="B26:D26"/>
    <mergeCell ref="C27:D27"/>
    <mergeCell ref="C28:D28"/>
    <mergeCell ref="C29:D29"/>
    <mergeCell ref="C30:D30"/>
    <mergeCell ref="B31:D31"/>
    <mergeCell ref="C32:D32"/>
    <mergeCell ref="C33:D33"/>
    <mergeCell ref="B34:D34"/>
    <mergeCell ref="C35:D35"/>
    <mergeCell ref="C36:D36"/>
    <mergeCell ref="C45:D45"/>
    <mergeCell ref="C56:D56"/>
    <mergeCell ref="C61:D61"/>
    <mergeCell ref="C62:D62"/>
    <mergeCell ref="B69:D69"/>
    <mergeCell ref="B70:D70"/>
    <mergeCell ref="C71:D71"/>
    <mergeCell ref="C72:D72"/>
    <mergeCell ref="C76:D76"/>
    <mergeCell ref="B82:D82"/>
    <mergeCell ref="B83:D83"/>
    <mergeCell ref="C84:D84"/>
    <mergeCell ref="C85:D85"/>
    <mergeCell ref="C86:D86"/>
    <mergeCell ref="C87:D87"/>
    <mergeCell ref="B88:D88"/>
    <mergeCell ref="C89:D89"/>
    <mergeCell ref="C90:D90"/>
    <mergeCell ref="B91:D91"/>
    <mergeCell ref="C92:D92"/>
    <mergeCell ref="C93:D93"/>
    <mergeCell ref="C102:D102"/>
    <mergeCell ref="C113:D113"/>
    <mergeCell ref="C118:D118"/>
    <mergeCell ref="C119:D119"/>
    <mergeCell ref="C126:S126"/>
    <mergeCell ref="C127:AD127"/>
    <mergeCell ref="C128:AD128"/>
    <mergeCell ref="C129:AD129"/>
    <mergeCell ref="C130:AD130"/>
    <mergeCell ref="A131:F131"/>
    <mergeCell ref="H131:I131"/>
    <mergeCell ref="A132:C132"/>
    <mergeCell ref="A133:F133"/>
    <mergeCell ref="H133:I133"/>
    <mergeCell ref="A135:F135"/>
    <mergeCell ref="A137:E137"/>
    <mergeCell ref="A138:C138"/>
    <mergeCell ref="D138:G138"/>
    <mergeCell ref="A139:D139"/>
  </mergeCells>
  <printOptions/>
  <pageMargins left="0.5118055555555555" right="0.43333333333333335" top="0.5118055555555555" bottom="0.4722222222222222" header="0.5118055555555555" footer="0.5118055555555555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41"/>
  <sheetViews>
    <sheetView zoomScale="88" zoomScaleNormal="88" workbookViewId="0" topLeftCell="C1">
      <selection activeCell="C83" sqref="C83"/>
    </sheetView>
  </sheetViews>
  <sheetFormatPr defaultColWidth="9.00390625" defaultRowHeight="12.75"/>
  <cols>
    <col min="1" max="1" width="0" style="16" hidden="1" customWidth="1"/>
    <col min="2" max="2" width="0" style="55" hidden="1" customWidth="1"/>
    <col min="3" max="3" width="43.00390625" style="55" customWidth="1"/>
    <col min="4" max="4" width="6.50390625" style="56" customWidth="1"/>
    <col min="5" max="5" width="6.00390625" style="57" customWidth="1"/>
    <col min="6" max="6" width="5.25390625" style="57" customWidth="1"/>
    <col min="7" max="7" width="13.75390625" style="58" customWidth="1"/>
    <col min="8" max="8" width="16.875" style="58" customWidth="1"/>
    <col min="9" max="9" width="14.625" style="58" customWidth="1"/>
    <col min="10" max="12" width="0" style="58" hidden="1" customWidth="1"/>
    <col min="13" max="13" width="12.125" style="58" customWidth="1"/>
    <col min="14" max="14" width="8.125" style="58" customWidth="1"/>
    <col min="15" max="15" width="13.00390625" style="58" customWidth="1"/>
    <col min="16" max="16" width="25.625" style="58" customWidth="1"/>
    <col min="17" max="17" width="8.25390625" style="58" customWidth="1"/>
    <col min="18" max="18" width="8.75390625" style="58" customWidth="1"/>
    <col min="19" max="20" width="0" style="58" hidden="1" customWidth="1"/>
    <col min="21" max="21" width="7.50390625" style="58" customWidth="1"/>
    <col min="22" max="22" width="6.75390625" style="58" customWidth="1"/>
    <col min="23" max="23" width="11.125" style="58" customWidth="1"/>
    <col min="24" max="27" width="0" style="16" hidden="1" customWidth="1"/>
    <col min="28" max="28" width="8.625" style="16" customWidth="1"/>
    <col min="29" max="29" width="10.125" style="16" customWidth="1"/>
    <col min="30" max="16384" width="9.125" style="16" customWidth="1"/>
  </cols>
  <sheetData>
    <row r="1" spans="1:29" ht="18" customHeight="1">
      <c r="A1" s="43" t="s">
        <v>240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</row>
    <row r="2" spans="1:29" ht="18" customHeight="1">
      <c r="A2" s="43" t="s">
        <v>315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</row>
    <row r="3" spans="1:29" ht="8.25" customHeight="1">
      <c r="A3" s="101"/>
      <c r="B3" s="101"/>
      <c r="C3" s="101"/>
      <c r="D3" s="102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</row>
    <row r="4" spans="1:29" ht="15" customHeight="1">
      <c r="A4" s="125" t="s">
        <v>38</v>
      </c>
      <c r="B4" s="125"/>
      <c r="C4" s="125"/>
      <c r="D4" s="126" t="s">
        <v>67</v>
      </c>
      <c r="E4" s="125" t="s">
        <v>68</v>
      </c>
      <c r="F4" s="125"/>
      <c r="G4" s="125" t="s">
        <v>69</v>
      </c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</row>
    <row r="5" spans="1:29" ht="15" customHeight="1">
      <c r="A5" s="125"/>
      <c r="B5" s="125"/>
      <c r="C5" s="125"/>
      <c r="D5" s="126"/>
      <c r="E5" s="125"/>
      <c r="F5" s="125"/>
      <c r="G5" s="125" t="s">
        <v>70</v>
      </c>
      <c r="H5" s="125" t="s">
        <v>71</v>
      </c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</row>
    <row r="6" spans="1:29" ht="50.25" customHeight="1">
      <c r="A6" s="125"/>
      <c r="B6" s="125"/>
      <c r="C6" s="125"/>
      <c r="D6" s="126"/>
      <c r="E6" s="125"/>
      <c r="F6" s="125"/>
      <c r="G6" s="125"/>
      <c r="H6" s="125" t="s">
        <v>72</v>
      </c>
      <c r="I6" s="125"/>
      <c r="J6" s="125"/>
      <c r="K6" s="125"/>
      <c r="L6" s="125"/>
      <c r="M6" s="125"/>
      <c r="N6" s="125"/>
      <c r="O6" s="125"/>
      <c r="P6" s="125" t="s">
        <v>73</v>
      </c>
      <c r="Q6" s="125"/>
      <c r="R6" s="125"/>
      <c r="S6" s="125" t="s">
        <v>74</v>
      </c>
      <c r="T6" s="125" t="s">
        <v>75</v>
      </c>
      <c r="U6" s="145" t="s">
        <v>74</v>
      </c>
      <c r="V6" s="145"/>
      <c r="W6" s="145" t="s">
        <v>75</v>
      </c>
      <c r="X6" s="145"/>
      <c r="Y6" s="145"/>
      <c r="Z6" s="145"/>
      <c r="AA6" s="145"/>
      <c r="AB6" s="145"/>
      <c r="AC6" s="145"/>
    </row>
    <row r="7" spans="1:29" ht="23.25" customHeight="1">
      <c r="A7" s="125"/>
      <c r="B7" s="125"/>
      <c r="C7" s="125"/>
      <c r="D7" s="126"/>
      <c r="E7" s="125" t="s">
        <v>76</v>
      </c>
      <c r="F7" s="125" t="s">
        <v>77</v>
      </c>
      <c r="G7" s="125"/>
      <c r="H7" s="125" t="s">
        <v>95</v>
      </c>
      <c r="I7" s="125" t="s">
        <v>97</v>
      </c>
      <c r="J7" s="125" t="s">
        <v>99</v>
      </c>
      <c r="K7" s="125" t="s">
        <v>101</v>
      </c>
      <c r="L7" s="125" t="s">
        <v>103</v>
      </c>
      <c r="M7" s="145" t="s">
        <v>99</v>
      </c>
      <c r="N7" s="145" t="s">
        <v>101</v>
      </c>
      <c r="O7" s="145" t="s">
        <v>103</v>
      </c>
      <c r="P7" s="185" t="s">
        <v>316</v>
      </c>
      <c r="Q7" s="147" t="s">
        <v>317</v>
      </c>
      <c r="R7" s="147" t="s">
        <v>318</v>
      </c>
      <c r="S7" s="186" t="s">
        <v>245</v>
      </c>
      <c r="T7" s="186" t="s">
        <v>246</v>
      </c>
      <c r="U7" s="145" t="s">
        <v>247</v>
      </c>
      <c r="V7" s="145" t="s">
        <v>319</v>
      </c>
      <c r="W7" s="125" t="s">
        <v>312</v>
      </c>
      <c r="X7" s="208" t="s">
        <v>250</v>
      </c>
      <c r="Y7" s="208" t="s">
        <v>251</v>
      </c>
      <c r="Z7" s="45" t="s">
        <v>252</v>
      </c>
      <c r="AA7" s="45" t="s">
        <v>253</v>
      </c>
      <c r="AB7" s="145" t="s">
        <v>320</v>
      </c>
      <c r="AC7" s="45" t="s">
        <v>255</v>
      </c>
    </row>
    <row r="8" spans="1:29" ht="149.25" customHeight="1">
      <c r="A8" s="125"/>
      <c r="B8" s="125"/>
      <c r="C8" s="125"/>
      <c r="D8" s="126"/>
      <c r="E8" s="125"/>
      <c r="F8" s="125"/>
      <c r="G8" s="125"/>
      <c r="H8" s="125"/>
      <c r="I8" s="125"/>
      <c r="J8" s="125"/>
      <c r="K8" s="125"/>
      <c r="L8" s="125"/>
      <c r="M8" s="145"/>
      <c r="N8" s="145"/>
      <c r="O8" s="145"/>
      <c r="P8" s="185"/>
      <c r="Q8" s="147"/>
      <c r="R8" s="147"/>
      <c r="S8" s="147"/>
      <c r="T8" s="147"/>
      <c r="U8" s="145"/>
      <c r="V8" s="145"/>
      <c r="W8" s="125"/>
      <c r="X8" s="208"/>
      <c r="Y8" s="208"/>
      <c r="Z8" s="45"/>
      <c r="AA8" s="45"/>
      <c r="AB8" s="45"/>
      <c r="AC8" s="45"/>
    </row>
    <row r="9" spans="1:29" s="77" customFormat="1" ht="16.5" customHeight="1">
      <c r="A9" s="185">
        <v>1</v>
      </c>
      <c r="B9" s="185"/>
      <c r="C9" s="185"/>
      <c r="D9" s="187">
        <v>2</v>
      </c>
      <c r="E9" s="185">
        <v>3</v>
      </c>
      <c r="F9" s="185"/>
      <c r="G9" s="188">
        <v>4</v>
      </c>
      <c r="H9" s="188">
        <v>5</v>
      </c>
      <c r="I9" s="188">
        <v>6</v>
      </c>
      <c r="J9" s="188">
        <v>7</v>
      </c>
      <c r="K9" s="188">
        <v>8</v>
      </c>
      <c r="L9" s="188">
        <v>9</v>
      </c>
      <c r="M9" s="188">
        <v>7</v>
      </c>
      <c r="N9" s="188">
        <v>8</v>
      </c>
      <c r="O9" s="188">
        <v>9</v>
      </c>
      <c r="P9" s="188">
        <v>10</v>
      </c>
      <c r="Q9" s="188">
        <v>11</v>
      </c>
      <c r="R9" s="188">
        <v>12</v>
      </c>
      <c r="S9" s="188">
        <v>10</v>
      </c>
      <c r="T9" s="188">
        <v>11</v>
      </c>
      <c r="U9" s="188">
        <v>13</v>
      </c>
      <c r="V9" s="188">
        <v>14</v>
      </c>
      <c r="W9" s="188">
        <v>15</v>
      </c>
      <c r="X9" s="209">
        <v>13</v>
      </c>
      <c r="Y9" s="209">
        <v>14</v>
      </c>
      <c r="Z9" s="209">
        <v>15</v>
      </c>
      <c r="AA9" s="209">
        <v>16</v>
      </c>
      <c r="AB9" s="209">
        <v>16</v>
      </c>
      <c r="AC9" s="209">
        <v>17</v>
      </c>
    </row>
    <row r="10" spans="1:29" ht="16.5" customHeight="1">
      <c r="A10" s="190" t="s">
        <v>125</v>
      </c>
      <c r="B10" s="190"/>
      <c r="C10" s="190"/>
      <c r="D10" s="128" t="s">
        <v>80</v>
      </c>
      <c r="E10" s="129" t="s">
        <v>42</v>
      </c>
      <c r="F10" s="129"/>
      <c r="G10" s="197">
        <f>SUM(H10:AC10)</f>
        <v>5561606.580000001</v>
      </c>
      <c r="H10" s="192">
        <f>H12+H69</f>
        <v>466585.94</v>
      </c>
      <c r="I10" s="192">
        <f>I12+I69</f>
        <v>4065420.64</v>
      </c>
      <c r="J10" s="192">
        <f>J12+J69</f>
        <v>0</v>
      </c>
      <c r="K10" s="192">
        <f>K12+K69</f>
        <v>0</v>
      </c>
      <c r="L10" s="192">
        <f>L12+L69</f>
        <v>0</v>
      </c>
      <c r="M10" s="192"/>
      <c r="N10" s="192"/>
      <c r="O10" s="192"/>
      <c r="P10" s="192">
        <f>P12+P69</f>
        <v>744600</v>
      </c>
      <c r="Q10" s="192"/>
      <c r="R10" s="192"/>
      <c r="S10" s="192">
        <f>S12+S69</f>
        <v>0</v>
      </c>
      <c r="T10" s="192">
        <f>T12+T69</f>
        <v>0</v>
      </c>
      <c r="U10" s="192"/>
      <c r="V10" s="192"/>
      <c r="W10" s="192">
        <f>W12+W69</f>
        <v>285000</v>
      </c>
      <c r="X10" s="210">
        <f>X12+X69</f>
        <v>0</v>
      </c>
      <c r="Y10" s="210">
        <f>Y12+Y69</f>
        <v>0</v>
      </c>
      <c r="Z10" s="210">
        <f>Z12+Z69</f>
        <v>0</v>
      </c>
      <c r="AA10" s="210">
        <f>AA12+AA69</f>
        <v>0</v>
      </c>
      <c r="AB10" s="210"/>
      <c r="AC10" s="210"/>
    </row>
    <row r="11" spans="1:29" s="77" customFormat="1" ht="16.5" customHeight="1">
      <c r="A11" s="193" t="s">
        <v>71</v>
      </c>
      <c r="B11" s="193"/>
      <c r="C11" s="193"/>
      <c r="D11" s="128" t="s">
        <v>42</v>
      </c>
      <c r="E11" s="129" t="s">
        <v>42</v>
      </c>
      <c r="F11" s="129"/>
      <c r="G11" s="194" t="s">
        <v>42</v>
      </c>
      <c r="H11" s="194" t="s">
        <v>42</v>
      </c>
      <c r="I11" s="194" t="s">
        <v>42</v>
      </c>
      <c r="J11" s="194" t="s">
        <v>42</v>
      </c>
      <c r="K11" s="194" t="s">
        <v>42</v>
      </c>
      <c r="L11" s="194" t="s">
        <v>42</v>
      </c>
      <c r="M11" s="194" t="s">
        <v>42</v>
      </c>
      <c r="N11" s="194" t="s">
        <v>42</v>
      </c>
      <c r="O11" s="194" t="s">
        <v>42</v>
      </c>
      <c r="P11" s="194" t="s">
        <v>42</v>
      </c>
      <c r="Q11" s="194" t="s">
        <v>42</v>
      </c>
      <c r="R11" s="194" t="s">
        <v>42</v>
      </c>
      <c r="S11" s="194" t="s">
        <v>42</v>
      </c>
      <c r="T11" s="194" t="s">
        <v>42</v>
      </c>
      <c r="U11" s="194" t="s">
        <v>42</v>
      </c>
      <c r="V11" s="194" t="s">
        <v>42</v>
      </c>
      <c r="W11" s="194" t="s">
        <v>42</v>
      </c>
      <c r="X11" s="211"/>
      <c r="Y11" s="211"/>
      <c r="Z11" s="211" t="s">
        <v>42</v>
      </c>
      <c r="AA11" s="211" t="s">
        <v>42</v>
      </c>
      <c r="AB11" s="194" t="s">
        <v>42</v>
      </c>
      <c r="AC11" s="211" t="s">
        <v>42</v>
      </c>
    </row>
    <row r="12" spans="1:29" ht="15.75" customHeight="1">
      <c r="A12" s="190" t="s">
        <v>256</v>
      </c>
      <c r="B12" s="190"/>
      <c r="C12" s="190"/>
      <c r="D12" s="195" t="s">
        <v>86</v>
      </c>
      <c r="E12" s="196"/>
      <c r="F12" s="196"/>
      <c r="G12" s="197">
        <f>SUM(H12:AC12)</f>
        <v>0</v>
      </c>
      <c r="H12" s="197">
        <f>H13+H25+H26+H31+H34</f>
        <v>0</v>
      </c>
      <c r="I12" s="197">
        <f>I13+I25+I26+I31+I34</f>
        <v>0</v>
      </c>
      <c r="J12" s="197">
        <f>J13+J25+J26+J31+J34</f>
        <v>0</v>
      </c>
      <c r="K12" s="197">
        <f>K13+K25+K26+K31+K34</f>
        <v>0</v>
      </c>
      <c r="L12" s="197">
        <f>L13+L25+L26+L31+L34</f>
        <v>0</v>
      </c>
      <c r="M12" s="197"/>
      <c r="N12" s="197"/>
      <c r="O12" s="197"/>
      <c r="P12" s="197">
        <v>0</v>
      </c>
      <c r="Q12" s="197"/>
      <c r="R12" s="197"/>
      <c r="S12" s="197">
        <f>S13+S25+S26+S31+S34</f>
        <v>0</v>
      </c>
      <c r="T12" s="197">
        <f>T13+T25+T26+T31+T34</f>
        <v>0</v>
      </c>
      <c r="U12" s="197"/>
      <c r="V12" s="197"/>
      <c r="W12" s="197">
        <f>W13+W25+W26+W31+W34</f>
        <v>0</v>
      </c>
      <c r="X12" s="212">
        <f>X13+X25+X26+X31+X34</f>
        <v>0</v>
      </c>
      <c r="Y12" s="212">
        <f>Y13+Y25+Y26+Y31+Y34</f>
        <v>0</v>
      </c>
      <c r="Z12" s="212">
        <f>Z13+Z25+Z26+Z31+Z34</f>
        <v>0</v>
      </c>
      <c r="AA12" s="212">
        <f>AA13+AA25+AA26+AA31+AA34</f>
        <v>0</v>
      </c>
      <c r="AB12" s="212"/>
      <c r="AC12" s="212"/>
    </row>
    <row r="13" spans="1:29" ht="14.25" customHeight="1">
      <c r="A13" s="199" t="s">
        <v>127</v>
      </c>
      <c r="B13" s="199"/>
      <c r="C13" s="199"/>
      <c r="D13" s="130" t="s">
        <v>88</v>
      </c>
      <c r="E13" s="129">
        <v>110</v>
      </c>
      <c r="F13" s="129"/>
      <c r="G13" s="194">
        <f>SUM(H13:AC13)</f>
        <v>0</v>
      </c>
      <c r="H13" s="200">
        <f>H15+H19</f>
        <v>0</v>
      </c>
      <c r="I13" s="200">
        <f>I15+I19</f>
        <v>0</v>
      </c>
      <c r="J13" s="200">
        <f>J15+J19</f>
        <v>0</v>
      </c>
      <c r="K13" s="200">
        <f>K15+K19</f>
        <v>0</v>
      </c>
      <c r="L13" s="200">
        <f>L15+L19</f>
        <v>0</v>
      </c>
      <c r="M13" s="200"/>
      <c r="N13" s="200"/>
      <c r="O13" s="200"/>
      <c r="P13" s="200">
        <v>0</v>
      </c>
      <c r="Q13" s="200"/>
      <c r="R13" s="200"/>
      <c r="S13" s="200">
        <f>S15+S19</f>
        <v>0</v>
      </c>
      <c r="T13" s="200">
        <f>T15+T19</f>
        <v>0</v>
      </c>
      <c r="U13" s="200"/>
      <c r="V13" s="200"/>
      <c r="W13" s="200">
        <f>W15+W19</f>
        <v>0</v>
      </c>
      <c r="X13" s="213">
        <f>X15+X19</f>
        <v>0</v>
      </c>
      <c r="Y13" s="213">
        <f>Y15+Y19</f>
        <v>0</v>
      </c>
      <c r="Z13" s="213">
        <f>Z15+Z19</f>
        <v>0</v>
      </c>
      <c r="AA13" s="213">
        <f>AA15+AA19</f>
        <v>0</v>
      </c>
      <c r="AB13" s="213"/>
      <c r="AC13" s="213"/>
    </row>
    <row r="14" spans="1:29" ht="13.5" customHeight="1">
      <c r="A14" s="193"/>
      <c r="B14" s="193" t="s">
        <v>41</v>
      </c>
      <c r="C14" s="193"/>
      <c r="D14" s="128" t="s">
        <v>42</v>
      </c>
      <c r="E14" s="129" t="s">
        <v>42</v>
      </c>
      <c r="F14" s="129"/>
      <c r="G14" s="194" t="s">
        <v>42</v>
      </c>
      <c r="H14" s="194" t="s">
        <v>42</v>
      </c>
      <c r="I14" s="194" t="s">
        <v>42</v>
      </c>
      <c r="J14" s="194" t="s">
        <v>42</v>
      </c>
      <c r="K14" s="194" t="s">
        <v>42</v>
      </c>
      <c r="L14" s="194" t="s">
        <v>42</v>
      </c>
      <c r="M14" s="194" t="s">
        <v>42</v>
      </c>
      <c r="N14" s="194" t="s">
        <v>42</v>
      </c>
      <c r="O14" s="194" t="s">
        <v>42</v>
      </c>
      <c r="P14" s="194" t="s">
        <v>42</v>
      </c>
      <c r="Q14" s="194" t="s">
        <v>42</v>
      </c>
      <c r="R14" s="194" t="s">
        <v>42</v>
      </c>
      <c r="S14" s="194" t="s">
        <v>42</v>
      </c>
      <c r="T14" s="194" t="s">
        <v>42</v>
      </c>
      <c r="U14" s="194" t="s">
        <v>42</v>
      </c>
      <c r="V14" s="194" t="s">
        <v>42</v>
      </c>
      <c r="W14" s="194" t="s">
        <v>42</v>
      </c>
      <c r="X14" s="211" t="s">
        <v>42</v>
      </c>
      <c r="Y14" s="211" t="s">
        <v>42</v>
      </c>
      <c r="Z14" s="211" t="s">
        <v>42</v>
      </c>
      <c r="AA14" s="211" t="s">
        <v>42</v>
      </c>
      <c r="AB14" s="194" t="s">
        <v>42</v>
      </c>
      <c r="AC14" s="211" t="s">
        <v>42</v>
      </c>
    </row>
    <row r="15" spans="1:29" ht="24.75" customHeight="1">
      <c r="A15" s="193"/>
      <c r="B15" s="193" t="s">
        <v>129</v>
      </c>
      <c r="C15" s="193"/>
      <c r="D15" s="128" t="s">
        <v>90</v>
      </c>
      <c r="E15" s="129">
        <v>110</v>
      </c>
      <c r="F15" s="129"/>
      <c r="G15" s="194">
        <f>SUM(H15:AC15)</f>
        <v>0</v>
      </c>
      <c r="H15" s="200">
        <f>SUM(H17:H18)</f>
        <v>0</v>
      </c>
      <c r="I15" s="200">
        <f>SUM(I17:I18)</f>
        <v>0</v>
      </c>
      <c r="J15" s="200">
        <f>SUM(J17:J18)</f>
        <v>0</v>
      </c>
      <c r="K15" s="200">
        <f>SUM(K17:K18)</f>
        <v>0</v>
      </c>
      <c r="L15" s="200">
        <f>SUM(L17:L18)</f>
        <v>0</v>
      </c>
      <c r="M15" s="200"/>
      <c r="N15" s="200"/>
      <c r="O15" s="200"/>
      <c r="P15" s="200">
        <v>0</v>
      </c>
      <c r="Q15" s="200"/>
      <c r="R15" s="200"/>
      <c r="S15" s="200">
        <f>SUM(S17:S18)</f>
        <v>0</v>
      </c>
      <c r="T15" s="200">
        <f>SUM(T17:T18)</f>
        <v>0</v>
      </c>
      <c r="U15" s="200"/>
      <c r="V15" s="200"/>
      <c r="W15" s="200">
        <f>SUM(W17:W18)</f>
        <v>0</v>
      </c>
      <c r="X15" s="213">
        <f>SUM(X17:X18)</f>
        <v>0</v>
      </c>
      <c r="Y15" s="213">
        <f>SUM(Y17:Y18)</f>
        <v>0</v>
      </c>
      <c r="Z15" s="213">
        <f>SUM(Z17:Z18)</f>
        <v>0</v>
      </c>
      <c r="AA15" s="213">
        <f>SUM(AA17:AA18)</f>
        <v>0</v>
      </c>
      <c r="AB15" s="213"/>
      <c r="AC15" s="213"/>
    </row>
    <row r="16" spans="1:29" ht="15" customHeight="1">
      <c r="A16" s="193"/>
      <c r="B16" s="193"/>
      <c r="C16" s="193" t="s">
        <v>41</v>
      </c>
      <c r="D16" s="128" t="s">
        <v>42</v>
      </c>
      <c r="E16" s="129" t="s">
        <v>42</v>
      </c>
      <c r="F16" s="129"/>
      <c r="G16" s="194" t="s">
        <v>42</v>
      </c>
      <c r="H16" s="194" t="s">
        <v>42</v>
      </c>
      <c r="I16" s="194" t="s">
        <v>42</v>
      </c>
      <c r="J16" s="194" t="s">
        <v>42</v>
      </c>
      <c r="K16" s="194" t="s">
        <v>42</v>
      </c>
      <c r="L16" s="194" t="s">
        <v>42</v>
      </c>
      <c r="M16" s="194" t="s">
        <v>42</v>
      </c>
      <c r="N16" s="194" t="s">
        <v>42</v>
      </c>
      <c r="O16" s="194" t="s">
        <v>42</v>
      </c>
      <c r="P16" s="194" t="s">
        <v>42</v>
      </c>
      <c r="Q16" s="194" t="s">
        <v>42</v>
      </c>
      <c r="R16" s="194" t="s">
        <v>42</v>
      </c>
      <c r="S16" s="194" t="s">
        <v>42</v>
      </c>
      <c r="T16" s="194" t="s">
        <v>42</v>
      </c>
      <c r="U16" s="194" t="s">
        <v>42</v>
      </c>
      <c r="V16" s="194" t="s">
        <v>42</v>
      </c>
      <c r="W16" s="194" t="s">
        <v>42</v>
      </c>
      <c r="X16" s="211" t="s">
        <v>42</v>
      </c>
      <c r="Y16" s="211" t="s">
        <v>42</v>
      </c>
      <c r="Z16" s="211" t="s">
        <v>42</v>
      </c>
      <c r="AA16" s="211" t="s">
        <v>42</v>
      </c>
      <c r="AB16" s="194" t="s">
        <v>42</v>
      </c>
      <c r="AC16" s="211" t="s">
        <v>42</v>
      </c>
    </row>
    <row r="17" spans="1:29" ht="15.75" customHeight="1">
      <c r="A17" s="193"/>
      <c r="B17" s="193"/>
      <c r="C17" s="193" t="s">
        <v>131</v>
      </c>
      <c r="D17" s="128" t="s">
        <v>257</v>
      </c>
      <c r="E17" s="129">
        <v>111</v>
      </c>
      <c r="F17" s="129">
        <v>211</v>
      </c>
      <c r="G17" s="194">
        <f>SUM(H17:AC17)</f>
        <v>0</v>
      </c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211"/>
      <c r="Y17" s="211"/>
      <c r="Z17" s="211"/>
      <c r="AA17" s="211"/>
      <c r="AB17" s="211"/>
      <c r="AC17" s="211"/>
    </row>
    <row r="18" spans="1:29" ht="14.25" customHeight="1">
      <c r="A18" s="193"/>
      <c r="B18" s="193"/>
      <c r="C18" s="193" t="s">
        <v>133</v>
      </c>
      <c r="D18" s="128" t="s">
        <v>258</v>
      </c>
      <c r="E18" s="129">
        <v>119</v>
      </c>
      <c r="F18" s="129">
        <v>213</v>
      </c>
      <c r="G18" s="194">
        <f>SUM(H18:AC18)</f>
        <v>0</v>
      </c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211"/>
      <c r="Y18" s="211"/>
      <c r="Z18" s="211"/>
      <c r="AA18" s="211"/>
      <c r="AB18" s="211"/>
      <c r="AC18" s="211"/>
    </row>
    <row r="19" spans="1:29" ht="24.75" customHeight="1">
      <c r="A19" s="193"/>
      <c r="B19" s="193" t="s">
        <v>135</v>
      </c>
      <c r="C19" s="193"/>
      <c r="D19" s="128" t="s">
        <v>92</v>
      </c>
      <c r="E19" s="129">
        <v>112</v>
      </c>
      <c r="F19" s="129"/>
      <c r="G19" s="194">
        <f>SUM(H19:AC19)</f>
        <v>0</v>
      </c>
      <c r="H19" s="194">
        <f>H21+H22+H23+H24</f>
        <v>0</v>
      </c>
      <c r="I19" s="194">
        <f>I21+I22+I23+I24</f>
        <v>0</v>
      </c>
      <c r="J19" s="194">
        <f>J21+J22+J23+J24</f>
        <v>0</v>
      </c>
      <c r="K19" s="194">
        <f>K21+K22+K23+K24</f>
        <v>0</v>
      </c>
      <c r="L19" s="194">
        <f>L21+L22+L23+L24</f>
        <v>0</v>
      </c>
      <c r="M19" s="194"/>
      <c r="N19" s="194"/>
      <c r="O19" s="194"/>
      <c r="P19" s="194">
        <v>0</v>
      </c>
      <c r="Q19" s="194"/>
      <c r="R19" s="194"/>
      <c r="S19" s="194">
        <f>S21+S22+S23+S24</f>
        <v>0</v>
      </c>
      <c r="T19" s="194">
        <f>T21+T22+T23+T24</f>
        <v>0</v>
      </c>
      <c r="U19" s="194"/>
      <c r="V19" s="194"/>
      <c r="W19" s="194">
        <f>W21+W22+W23+W24</f>
        <v>0</v>
      </c>
      <c r="X19" s="211">
        <f>X21+X22+X23+X24</f>
        <v>0</v>
      </c>
      <c r="Y19" s="211">
        <f>Y21+Y22+Y23+Y24</f>
        <v>0</v>
      </c>
      <c r="Z19" s="211">
        <f>Z21+Z22+Z23+Z24</f>
        <v>0</v>
      </c>
      <c r="AA19" s="211">
        <f>AA21+AA22+AA23+AA24</f>
        <v>0</v>
      </c>
      <c r="AB19" s="211"/>
      <c r="AC19" s="211"/>
    </row>
    <row r="20" spans="1:29" ht="15.75" customHeight="1">
      <c r="A20" s="193"/>
      <c r="B20" s="193"/>
      <c r="C20" s="193" t="s">
        <v>41</v>
      </c>
      <c r="D20" s="128" t="s">
        <v>42</v>
      </c>
      <c r="E20" s="129" t="s">
        <v>42</v>
      </c>
      <c r="F20" s="129"/>
      <c r="G20" s="194" t="s">
        <v>42</v>
      </c>
      <c r="H20" s="194" t="s">
        <v>42</v>
      </c>
      <c r="I20" s="194" t="s">
        <v>42</v>
      </c>
      <c r="J20" s="194" t="s">
        <v>42</v>
      </c>
      <c r="K20" s="194" t="s">
        <v>42</v>
      </c>
      <c r="L20" s="194" t="s">
        <v>42</v>
      </c>
      <c r="M20" s="194" t="s">
        <v>42</v>
      </c>
      <c r="N20" s="194" t="s">
        <v>42</v>
      </c>
      <c r="O20" s="194" t="s">
        <v>42</v>
      </c>
      <c r="P20" s="194" t="s">
        <v>42</v>
      </c>
      <c r="Q20" s="194" t="s">
        <v>42</v>
      </c>
      <c r="R20" s="194" t="s">
        <v>42</v>
      </c>
      <c r="S20" s="194" t="s">
        <v>42</v>
      </c>
      <c r="T20" s="194" t="s">
        <v>42</v>
      </c>
      <c r="U20" s="194" t="s">
        <v>42</v>
      </c>
      <c r="V20" s="194" t="s">
        <v>42</v>
      </c>
      <c r="W20" s="194" t="s">
        <v>42</v>
      </c>
      <c r="X20" s="211" t="s">
        <v>42</v>
      </c>
      <c r="Y20" s="211" t="s">
        <v>42</v>
      </c>
      <c r="Z20" s="211" t="s">
        <v>42</v>
      </c>
      <c r="AA20" s="211" t="s">
        <v>42</v>
      </c>
      <c r="AB20" s="194" t="s">
        <v>42</v>
      </c>
      <c r="AC20" s="211" t="s">
        <v>42</v>
      </c>
    </row>
    <row r="21" spans="1:29" ht="16.5" customHeight="1">
      <c r="A21" s="193"/>
      <c r="B21" s="193"/>
      <c r="C21" s="193" t="s">
        <v>137</v>
      </c>
      <c r="D21" s="128" t="s">
        <v>259</v>
      </c>
      <c r="E21" s="129">
        <v>112</v>
      </c>
      <c r="F21" s="129">
        <v>212</v>
      </c>
      <c r="G21" s="194">
        <f>SUM(H21:AC21)</f>
        <v>0</v>
      </c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211"/>
      <c r="Y21" s="211"/>
      <c r="Z21" s="211"/>
      <c r="AA21" s="211"/>
      <c r="AB21" s="211"/>
      <c r="AC21" s="211"/>
    </row>
    <row r="22" spans="1:29" ht="14.25" customHeight="1">
      <c r="A22" s="193"/>
      <c r="B22" s="193"/>
      <c r="C22" s="193" t="s">
        <v>139</v>
      </c>
      <c r="D22" s="128" t="s">
        <v>260</v>
      </c>
      <c r="E22" s="129">
        <v>112</v>
      </c>
      <c r="F22" s="129">
        <v>222</v>
      </c>
      <c r="G22" s="194">
        <f>SUM(H22:AC22)</f>
        <v>0</v>
      </c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211"/>
      <c r="Y22" s="211"/>
      <c r="Z22" s="211"/>
      <c r="AA22" s="211"/>
      <c r="AB22" s="211"/>
      <c r="AC22" s="211"/>
    </row>
    <row r="23" spans="1:29" ht="15.75" customHeight="1">
      <c r="A23" s="193"/>
      <c r="B23" s="193"/>
      <c r="C23" s="193" t="s">
        <v>141</v>
      </c>
      <c r="D23" s="128" t="s">
        <v>261</v>
      </c>
      <c r="E23" s="129">
        <v>112</v>
      </c>
      <c r="F23" s="129">
        <v>262</v>
      </c>
      <c r="G23" s="194">
        <f>SUM(H23:AC23)</f>
        <v>0</v>
      </c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211"/>
      <c r="Y23" s="211"/>
      <c r="Z23" s="211"/>
      <c r="AA23" s="211"/>
      <c r="AB23" s="211"/>
      <c r="AC23" s="211"/>
    </row>
    <row r="24" spans="1:29" ht="15.75" customHeight="1">
      <c r="A24" s="193"/>
      <c r="B24" s="193"/>
      <c r="C24" s="214" t="s">
        <v>143</v>
      </c>
      <c r="D24" s="128" t="s">
        <v>262</v>
      </c>
      <c r="E24" s="129">
        <v>112</v>
      </c>
      <c r="F24" s="129">
        <v>290</v>
      </c>
      <c r="G24" s="194">
        <f>SUM(H24:AC24)</f>
        <v>0</v>
      </c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211"/>
      <c r="Y24" s="211"/>
      <c r="Z24" s="211"/>
      <c r="AA24" s="211"/>
      <c r="AB24" s="211"/>
      <c r="AC24" s="211"/>
    </row>
    <row r="25" spans="1:29" ht="27" customHeight="1">
      <c r="A25" s="193" t="s">
        <v>263</v>
      </c>
      <c r="B25" s="193"/>
      <c r="C25" s="193"/>
      <c r="D25" s="128" t="s">
        <v>94</v>
      </c>
      <c r="E25" s="129">
        <v>321</v>
      </c>
      <c r="F25" s="129">
        <v>262</v>
      </c>
      <c r="G25" s="194">
        <f>SUM(H25:AC25)</f>
        <v>0</v>
      </c>
      <c r="H25" s="194"/>
      <c r="I25" s="194"/>
      <c r="J25" s="194"/>
      <c r="K25" s="194"/>
      <c r="L25" s="194"/>
      <c r="M25" s="194"/>
      <c r="N25" s="194"/>
      <c r="O25" s="194"/>
      <c r="P25" s="194">
        <v>0</v>
      </c>
      <c r="Q25" s="194"/>
      <c r="R25" s="194"/>
      <c r="S25" s="194"/>
      <c r="T25" s="194"/>
      <c r="U25" s="194"/>
      <c r="V25" s="194"/>
      <c r="W25" s="194"/>
      <c r="X25" s="211"/>
      <c r="Y25" s="211"/>
      <c r="Z25" s="211"/>
      <c r="AA25" s="211"/>
      <c r="AB25" s="211"/>
      <c r="AC25" s="211"/>
    </row>
    <row r="26" spans="1:29" ht="14.25" customHeight="1">
      <c r="A26" s="193" t="s">
        <v>147</v>
      </c>
      <c r="B26" s="193"/>
      <c r="C26" s="193"/>
      <c r="D26" s="128" t="s">
        <v>108</v>
      </c>
      <c r="E26" s="129">
        <v>850</v>
      </c>
      <c r="F26" s="129"/>
      <c r="G26" s="194">
        <f>SUM(H26:AC26)</f>
        <v>0</v>
      </c>
      <c r="H26" s="194">
        <f>SUM(H28:H30)</f>
        <v>0</v>
      </c>
      <c r="I26" s="194">
        <f>SUM(I28:I30)</f>
        <v>0</v>
      </c>
      <c r="J26" s="194">
        <f>SUM(J28:J30)</f>
        <v>0</v>
      </c>
      <c r="K26" s="194">
        <f>SUM(K28:K30)</f>
        <v>0</v>
      </c>
      <c r="L26" s="194">
        <f>SUM(L28:L30)</f>
        <v>0</v>
      </c>
      <c r="M26" s="194"/>
      <c r="N26" s="194"/>
      <c r="O26" s="194"/>
      <c r="P26" s="194">
        <v>0</v>
      </c>
      <c r="Q26" s="194"/>
      <c r="R26" s="194"/>
      <c r="S26" s="194">
        <f>SUM(S28:S30)</f>
        <v>0</v>
      </c>
      <c r="T26" s="194">
        <f>SUM(T28:T30)</f>
        <v>0</v>
      </c>
      <c r="U26" s="194"/>
      <c r="V26" s="194"/>
      <c r="W26" s="194">
        <f>SUM(W28:W30)</f>
        <v>0</v>
      </c>
      <c r="X26" s="211">
        <f>SUM(X28:X30)</f>
        <v>0</v>
      </c>
      <c r="Y26" s="211">
        <f>SUM(Y28:Y30)</f>
        <v>0</v>
      </c>
      <c r="Z26" s="211">
        <f>SUM(Z28:Z30)</f>
        <v>0</v>
      </c>
      <c r="AA26" s="211">
        <f>SUM(AA28:AA30)</f>
        <v>0</v>
      </c>
      <c r="AB26" s="211"/>
      <c r="AC26" s="211"/>
    </row>
    <row r="27" spans="1:29" ht="12.75" customHeight="1">
      <c r="A27" s="193"/>
      <c r="B27" s="193" t="s">
        <v>41</v>
      </c>
      <c r="C27" s="193"/>
      <c r="D27" s="128" t="s">
        <v>42</v>
      </c>
      <c r="E27" s="129" t="s">
        <v>42</v>
      </c>
      <c r="F27" s="129"/>
      <c r="G27" s="194" t="s">
        <v>42</v>
      </c>
      <c r="H27" s="194" t="s">
        <v>42</v>
      </c>
      <c r="I27" s="194" t="s">
        <v>42</v>
      </c>
      <c r="J27" s="194" t="s">
        <v>42</v>
      </c>
      <c r="K27" s="194" t="s">
        <v>42</v>
      </c>
      <c r="L27" s="194" t="s">
        <v>42</v>
      </c>
      <c r="M27" s="194" t="s">
        <v>42</v>
      </c>
      <c r="N27" s="194" t="s">
        <v>42</v>
      </c>
      <c r="O27" s="194" t="s">
        <v>42</v>
      </c>
      <c r="P27" s="194" t="s">
        <v>42</v>
      </c>
      <c r="Q27" s="194" t="s">
        <v>42</v>
      </c>
      <c r="R27" s="194" t="s">
        <v>42</v>
      </c>
      <c r="S27" s="194" t="s">
        <v>42</v>
      </c>
      <c r="T27" s="194" t="s">
        <v>42</v>
      </c>
      <c r="U27" s="194" t="s">
        <v>42</v>
      </c>
      <c r="V27" s="194" t="s">
        <v>42</v>
      </c>
      <c r="W27" s="194" t="s">
        <v>42</v>
      </c>
      <c r="X27" s="211" t="s">
        <v>42</v>
      </c>
      <c r="Y27" s="211" t="s">
        <v>42</v>
      </c>
      <c r="Z27" s="211" t="s">
        <v>42</v>
      </c>
      <c r="AA27" s="211" t="s">
        <v>42</v>
      </c>
      <c r="AB27" s="194" t="s">
        <v>42</v>
      </c>
      <c r="AC27" s="211" t="s">
        <v>42</v>
      </c>
    </row>
    <row r="28" spans="1:29" ht="24" customHeight="1">
      <c r="A28" s="193"/>
      <c r="B28" s="193" t="s">
        <v>149</v>
      </c>
      <c r="C28" s="193"/>
      <c r="D28" s="128" t="s">
        <v>264</v>
      </c>
      <c r="E28" s="129">
        <v>851</v>
      </c>
      <c r="F28" s="129">
        <v>290</v>
      </c>
      <c r="G28" s="194">
        <f>SUM(H28:AC28)</f>
        <v>0</v>
      </c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211"/>
      <c r="Y28" s="211"/>
      <c r="Z28" s="211"/>
      <c r="AA28" s="211"/>
      <c r="AB28" s="211"/>
      <c r="AC28" s="211"/>
    </row>
    <row r="29" spans="1:29" ht="15.75" customHeight="1">
      <c r="A29" s="193"/>
      <c r="B29" s="193" t="s">
        <v>151</v>
      </c>
      <c r="C29" s="193"/>
      <c r="D29" s="128" t="s">
        <v>265</v>
      </c>
      <c r="E29" s="129">
        <v>852</v>
      </c>
      <c r="F29" s="129">
        <v>290</v>
      </c>
      <c r="G29" s="194">
        <f>SUM(H29:AC29)</f>
        <v>0</v>
      </c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211"/>
      <c r="Y29" s="211"/>
      <c r="Z29" s="211"/>
      <c r="AA29" s="211"/>
      <c r="AB29" s="211"/>
      <c r="AC29" s="211"/>
    </row>
    <row r="30" spans="1:29" ht="15" customHeight="1">
      <c r="A30" s="193"/>
      <c r="B30" s="193" t="s">
        <v>153</v>
      </c>
      <c r="C30" s="193"/>
      <c r="D30" s="128" t="s">
        <v>266</v>
      </c>
      <c r="E30" s="129">
        <v>853</v>
      </c>
      <c r="F30" s="129">
        <v>290</v>
      </c>
      <c r="G30" s="194">
        <f>SUM(H30:AC30)</f>
        <v>0</v>
      </c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211"/>
      <c r="Y30" s="211"/>
      <c r="Z30" s="211"/>
      <c r="AA30" s="211"/>
      <c r="AB30" s="211"/>
      <c r="AC30" s="211"/>
    </row>
    <row r="31" spans="1:29" ht="25.5" customHeight="1">
      <c r="A31" s="193" t="s">
        <v>155</v>
      </c>
      <c r="B31" s="193"/>
      <c r="C31" s="193"/>
      <c r="D31" s="128" t="s">
        <v>110</v>
      </c>
      <c r="E31" s="129">
        <v>830</v>
      </c>
      <c r="F31" s="129"/>
      <c r="G31" s="194">
        <f>SUM(H31:AC31)</f>
        <v>0</v>
      </c>
      <c r="H31" s="194">
        <f>SUM(H33)</f>
        <v>0</v>
      </c>
      <c r="I31" s="194">
        <f>SUM(I33)</f>
        <v>0</v>
      </c>
      <c r="J31" s="194">
        <f>SUM(J33)</f>
        <v>0</v>
      </c>
      <c r="K31" s="194">
        <f>SUM(K33)</f>
        <v>0</v>
      </c>
      <c r="L31" s="194">
        <f>SUM(L33)</f>
        <v>0</v>
      </c>
      <c r="M31" s="194"/>
      <c r="N31" s="194"/>
      <c r="O31" s="194"/>
      <c r="P31" s="194">
        <v>0</v>
      </c>
      <c r="Q31" s="194"/>
      <c r="R31" s="194"/>
      <c r="S31" s="194">
        <f>SUM(S33)</f>
        <v>0</v>
      </c>
      <c r="T31" s="194">
        <f>SUM(T33)</f>
        <v>0</v>
      </c>
      <c r="U31" s="194"/>
      <c r="V31" s="194"/>
      <c r="W31" s="194">
        <f>SUM(W33)</f>
        <v>0</v>
      </c>
      <c r="X31" s="211">
        <f>SUM(X33)</f>
        <v>0</v>
      </c>
      <c r="Y31" s="211">
        <f>SUM(Y33)</f>
        <v>0</v>
      </c>
      <c r="Z31" s="211">
        <f>SUM(Z33)</f>
        <v>0</v>
      </c>
      <c r="AA31" s="211">
        <f>SUM(AA33)</f>
        <v>0</v>
      </c>
      <c r="AB31" s="211"/>
      <c r="AC31" s="211"/>
    </row>
    <row r="32" spans="1:29" ht="13.5" customHeight="1">
      <c r="A32" s="193"/>
      <c r="B32" s="193" t="s">
        <v>41</v>
      </c>
      <c r="C32" s="193"/>
      <c r="D32" s="128" t="s">
        <v>42</v>
      </c>
      <c r="E32" s="129" t="s">
        <v>42</v>
      </c>
      <c r="F32" s="129"/>
      <c r="G32" s="194" t="s">
        <v>42</v>
      </c>
      <c r="H32" s="194" t="s">
        <v>42</v>
      </c>
      <c r="I32" s="194" t="s">
        <v>42</v>
      </c>
      <c r="J32" s="194" t="s">
        <v>42</v>
      </c>
      <c r="K32" s="194" t="s">
        <v>42</v>
      </c>
      <c r="L32" s="194" t="s">
        <v>42</v>
      </c>
      <c r="M32" s="194" t="s">
        <v>42</v>
      </c>
      <c r="N32" s="194" t="s">
        <v>42</v>
      </c>
      <c r="O32" s="194" t="s">
        <v>42</v>
      </c>
      <c r="P32" s="194" t="s">
        <v>42</v>
      </c>
      <c r="Q32" s="194" t="s">
        <v>42</v>
      </c>
      <c r="R32" s="194" t="s">
        <v>42</v>
      </c>
      <c r="S32" s="194" t="s">
        <v>42</v>
      </c>
      <c r="T32" s="194" t="s">
        <v>42</v>
      </c>
      <c r="U32" s="194" t="s">
        <v>42</v>
      </c>
      <c r="V32" s="194" t="s">
        <v>42</v>
      </c>
      <c r="W32" s="194" t="s">
        <v>42</v>
      </c>
      <c r="X32" s="211" t="s">
        <v>42</v>
      </c>
      <c r="Y32" s="211" t="s">
        <v>42</v>
      </c>
      <c r="Z32" s="211" t="s">
        <v>42</v>
      </c>
      <c r="AA32" s="211" t="s">
        <v>42</v>
      </c>
      <c r="AB32" s="194" t="s">
        <v>42</v>
      </c>
      <c r="AC32" s="211" t="s">
        <v>42</v>
      </c>
    </row>
    <row r="33" spans="1:29" ht="14.25" customHeight="1">
      <c r="A33" s="193"/>
      <c r="B33" s="193" t="s">
        <v>157</v>
      </c>
      <c r="C33" s="193"/>
      <c r="D33" s="128" t="s">
        <v>267</v>
      </c>
      <c r="E33" s="129">
        <v>831</v>
      </c>
      <c r="F33" s="129">
        <v>290</v>
      </c>
      <c r="G33" s="194">
        <f>SUM(H33:AC33)</f>
        <v>0</v>
      </c>
      <c r="H33" s="194"/>
      <c r="I33" s="194"/>
      <c r="J33" s="194"/>
      <c r="K33" s="194"/>
      <c r="L33" s="194"/>
      <c r="M33" s="194"/>
      <c r="N33" s="194"/>
      <c r="O33" s="194"/>
      <c r="P33" s="194">
        <v>0</v>
      </c>
      <c r="Q33" s="194"/>
      <c r="R33" s="194"/>
      <c r="S33" s="194"/>
      <c r="T33" s="194"/>
      <c r="U33" s="194"/>
      <c r="V33" s="194"/>
      <c r="W33" s="194"/>
      <c r="X33" s="211"/>
      <c r="Y33" s="211"/>
      <c r="Z33" s="211"/>
      <c r="AA33" s="211"/>
      <c r="AB33" s="211"/>
      <c r="AC33" s="211"/>
    </row>
    <row r="34" spans="1:29" ht="15.75" customHeight="1">
      <c r="A34" s="193" t="s">
        <v>268</v>
      </c>
      <c r="B34" s="193"/>
      <c r="C34" s="193"/>
      <c r="D34" s="128" t="s">
        <v>112</v>
      </c>
      <c r="E34" s="129" t="s">
        <v>42</v>
      </c>
      <c r="F34" s="129"/>
      <c r="G34" s="194">
        <f>SUM(H34:AC34)</f>
        <v>0</v>
      </c>
      <c r="H34" s="194">
        <f>H36+H45+H56+H61</f>
        <v>0</v>
      </c>
      <c r="I34" s="194">
        <f>I36+I45+I56+I61</f>
        <v>0</v>
      </c>
      <c r="J34" s="194">
        <f>J36+J45+J56+J61</f>
        <v>0</v>
      </c>
      <c r="K34" s="194">
        <f>K36+K45+K56+K61</f>
        <v>0</v>
      </c>
      <c r="L34" s="194">
        <f>L36+L45+L56+L61</f>
        <v>0</v>
      </c>
      <c r="M34" s="194"/>
      <c r="N34" s="194"/>
      <c r="O34" s="194"/>
      <c r="P34" s="194">
        <v>0</v>
      </c>
      <c r="Q34" s="194"/>
      <c r="R34" s="194"/>
      <c r="S34" s="194">
        <f>S36+S45+S56+S61</f>
        <v>0</v>
      </c>
      <c r="T34" s="194">
        <f>T36+T45+T56+T61</f>
        <v>0</v>
      </c>
      <c r="U34" s="194"/>
      <c r="V34" s="194"/>
      <c r="W34" s="194">
        <f>W36+W45+W56+W61</f>
        <v>0</v>
      </c>
      <c r="X34" s="211">
        <f>X36+X45+X56+X61</f>
        <v>0</v>
      </c>
      <c r="Y34" s="211">
        <f>Y36+Y45+Y56+Y61</f>
        <v>0</v>
      </c>
      <c r="Z34" s="211">
        <f>Z36+Z45+Z56+Z61</f>
        <v>0</v>
      </c>
      <c r="AA34" s="211">
        <f>AA36+AA45+AA56+AA61</f>
        <v>0</v>
      </c>
      <c r="AB34" s="211"/>
      <c r="AC34" s="211"/>
    </row>
    <row r="35" spans="1:29" ht="15" customHeight="1">
      <c r="A35" s="193"/>
      <c r="B35" s="193" t="s">
        <v>41</v>
      </c>
      <c r="C35" s="193"/>
      <c r="D35" s="128" t="s">
        <v>42</v>
      </c>
      <c r="E35" s="129" t="s">
        <v>42</v>
      </c>
      <c r="F35" s="129"/>
      <c r="G35" s="194" t="s">
        <v>42</v>
      </c>
      <c r="H35" s="194" t="s">
        <v>42</v>
      </c>
      <c r="I35" s="194" t="s">
        <v>42</v>
      </c>
      <c r="J35" s="194" t="s">
        <v>42</v>
      </c>
      <c r="K35" s="194" t="s">
        <v>42</v>
      </c>
      <c r="L35" s="194" t="s">
        <v>42</v>
      </c>
      <c r="M35" s="194" t="s">
        <v>42</v>
      </c>
      <c r="N35" s="194" t="s">
        <v>42</v>
      </c>
      <c r="O35" s="194" t="s">
        <v>42</v>
      </c>
      <c r="P35" s="194" t="s">
        <v>42</v>
      </c>
      <c r="Q35" s="194" t="s">
        <v>42</v>
      </c>
      <c r="R35" s="194" t="s">
        <v>42</v>
      </c>
      <c r="S35" s="194" t="s">
        <v>42</v>
      </c>
      <c r="T35" s="194" t="s">
        <v>42</v>
      </c>
      <c r="U35" s="194" t="s">
        <v>42</v>
      </c>
      <c r="V35" s="194" t="s">
        <v>42</v>
      </c>
      <c r="W35" s="194" t="s">
        <v>42</v>
      </c>
      <c r="X35" s="211" t="s">
        <v>42</v>
      </c>
      <c r="Y35" s="211" t="s">
        <v>42</v>
      </c>
      <c r="Z35" s="211" t="s">
        <v>42</v>
      </c>
      <c r="AA35" s="211" t="s">
        <v>42</v>
      </c>
      <c r="AB35" s="194" t="s">
        <v>42</v>
      </c>
      <c r="AC35" s="211" t="s">
        <v>42</v>
      </c>
    </row>
    <row r="36" spans="1:29" ht="37.5" customHeight="1">
      <c r="A36" s="193"/>
      <c r="B36" s="193" t="s">
        <v>161</v>
      </c>
      <c r="C36" s="193"/>
      <c r="D36" s="128" t="s">
        <v>114</v>
      </c>
      <c r="E36" s="129">
        <v>243</v>
      </c>
      <c r="F36" s="129"/>
      <c r="G36" s="194">
        <f>SUM(H36:AC36)</f>
        <v>0</v>
      </c>
      <c r="H36" s="194">
        <f>SUM(H38:H44)</f>
        <v>0</v>
      </c>
      <c r="I36" s="194">
        <f>SUM(I38:I44)</f>
        <v>0</v>
      </c>
      <c r="J36" s="194">
        <f>SUM(J38:J44)</f>
        <v>0</v>
      </c>
      <c r="K36" s="194">
        <f>SUM(K38:K44)</f>
        <v>0</v>
      </c>
      <c r="L36" s="194">
        <f>SUM(L38:L44)</f>
        <v>0</v>
      </c>
      <c r="M36" s="194"/>
      <c r="N36" s="194"/>
      <c r="O36" s="194"/>
      <c r="P36" s="194">
        <v>0</v>
      </c>
      <c r="Q36" s="194"/>
      <c r="R36" s="194"/>
      <c r="S36" s="194">
        <f>SUM(S38:S44)</f>
        <v>0</v>
      </c>
      <c r="T36" s="194">
        <f>SUM(T38:T44)</f>
        <v>0</v>
      </c>
      <c r="U36" s="194"/>
      <c r="V36" s="194"/>
      <c r="W36" s="194">
        <f>SUM(W38:W44)</f>
        <v>0</v>
      </c>
      <c r="X36" s="211">
        <f>SUM(X38:X44)</f>
        <v>0</v>
      </c>
      <c r="Y36" s="211">
        <f>SUM(Y38:Y44)</f>
        <v>0</v>
      </c>
      <c r="Z36" s="211">
        <f>SUM(Z38:Z44)</f>
        <v>0</v>
      </c>
      <c r="AA36" s="211">
        <f>SUM(AA38:AA44)</f>
        <v>0</v>
      </c>
      <c r="AB36" s="211"/>
      <c r="AC36" s="211"/>
    </row>
    <row r="37" spans="1:29" ht="15" customHeight="1">
      <c r="A37" s="193"/>
      <c r="B37" s="193"/>
      <c r="C37" s="193" t="s">
        <v>41</v>
      </c>
      <c r="D37" s="128" t="s">
        <v>42</v>
      </c>
      <c r="E37" s="129" t="s">
        <v>42</v>
      </c>
      <c r="F37" s="129"/>
      <c r="G37" s="194" t="s">
        <v>42</v>
      </c>
      <c r="H37" s="194" t="s">
        <v>42</v>
      </c>
      <c r="I37" s="194" t="s">
        <v>42</v>
      </c>
      <c r="J37" s="194" t="s">
        <v>42</v>
      </c>
      <c r="K37" s="194" t="s">
        <v>42</v>
      </c>
      <c r="L37" s="194" t="s">
        <v>42</v>
      </c>
      <c r="M37" s="194" t="s">
        <v>42</v>
      </c>
      <c r="N37" s="194" t="s">
        <v>42</v>
      </c>
      <c r="O37" s="194" t="s">
        <v>42</v>
      </c>
      <c r="P37" s="194" t="s">
        <v>42</v>
      </c>
      <c r="Q37" s="194" t="s">
        <v>42</v>
      </c>
      <c r="R37" s="194" t="s">
        <v>42</v>
      </c>
      <c r="S37" s="194" t="s">
        <v>42</v>
      </c>
      <c r="T37" s="194" t="s">
        <v>42</v>
      </c>
      <c r="U37" s="194" t="s">
        <v>42</v>
      </c>
      <c r="V37" s="194" t="s">
        <v>42</v>
      </c>
      <c r="W37" s="194" t="s">
        <v>42</v>
      </c>
      <c r="X37" s="211" t="s">
        <v>42</v>
      </c>
      <c r="Y37" s="211" t="s">
        <v>42</v>
      </c>
      <c r="Z37" s="211" t="s">
        <v>42</v>
      </c>
      <c r="AA37" s="211" t="s">
        <v>42</v>
      </c>
      <c r="AB37" s="194" t="s">
        <v>42</v>
      </c>
      <c r="AC37" s="211" t="s">
        <v>42</v>
      </c>
    </row>
    <row r="38" spans="1:29" ht="15.75" customHeight="1">
      <c r="A38" s="193"/>
      <c r="B38" s="193"/>
      <c r="C38" s="193" t="s">
        <v>139</v>
      </c>
      <c r="D38" s="128" t="s">
        <v>269</v>
      </c>
      <c r="E38" s="129">
        <v>243</v>
      </c>
      <c r="F38" s="129">
        <v>222</v>
      </c>
      <c r="G38" s="194">
        <f>SUM(H38:AC38)</f>
        <v>0</v>
      </c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211"/>
      <c r="Y38" s="211"/>
      <c r="Z38" s="211"/>
      <c r="AA38" s="211"/>
      <c r="AB38" s="211"/>
      <c r="AC38" s="211"/>
    </row>
    <row r="39" spans="1:29" ht="15.75" customHeight="1">
      <c r="A39" s="193"/>
      <c r="B39" s="193"/>
      <c r="C39" s="193" t="s">
        <v>164</v>
      </c>
      <c r="D39" s="128" t="s">
        <v>270</v>
      </c>
      <c r="E39" s="129">
        <v>243</v>
      </c>
      <c r="F39" s="129">
        <v>224</v>
      </c>
      <c r="G39" s="194">
        <f>SUM(H39:AC39)</f>
        <v>0</v>
      </c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211"/>
      <c r="Y39" s="211"/>
      <c r="Z39" s="211"/>
      <c r="AA39" s="211"/>
      <c r="AB39" s="211"/>
      <c r="AC39" s="211"/>
    </row>
    <row r="40" spans="1:29" ht="15.75" customHeight="1">
      <c r="A40" s="193"/>
      <c r="B40" s="193"/>
      <c r="C40" s="193" t="s">
        <v>166</v>
      </c>
      <c r="D40" s="128" t="s">
        <v>271</v>
      </c>
      <c r="E40" s="129">
        <v>243</v>
      </c>
      <c r="F40" s="129">
        <v>225</v>
      </c>
      <c r="G40" s="194">
        <f>SUM(H40:AC40)</f>
        <v>0</v>
      </c>
      <c r="H40" s="194"/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94"/>
      <c r="T40" s="194"/>
      <c r="U40" s="194"/>
      <c r="V40" s="194"/>
      <c r="W40" s="194"/>
      <c r="X40" s="211"/>
      <c r="Y40" s="211"/>
      <c r="Z40" s="211"/>
      <c r="AA40" s="211"/>
      <c r="AB40" s="211"/>
      <c r="AC40" s="211"/>
    </row>
    <row r="41" spans="1:29" ht="13.5" customHeight="1">
      <c r="A41" s="193"/>
      <c r="B41" s="193"/>
      <c r="C41" s="193" t="s">
        <v>168</v>
      </c>
      <c r="D41" s="128" t="s">
        <v>272</v>
      </c>
      <c r="E41" s="129">
        <v>243</v>
      </c>
      <c r="F41" s="129">
        <v>226</v>
      </c>
      <c r="G41" s="194">
        <f>SUM(H41:AC41)</f>
        <v>0</v>
      </c>
      <c r="H41" s="194"/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211"/>
      <c r="Y41" s="211"/>
      <c r="Z41" s="211"/>
      <c r="AA41" s="211"/>
      <c r="AB41" s="211"/>
      <c r="AC41" s="211"/>
    </row>
    <row r="42" spans="1:29" ht="15" customHeight="1">
      <c r="A42" s="193"/>
      <c r="B42" s="193"/>
      <c r="C42" s="193" t="s">
        <v>143</v>
      </c>
      <c r="D42" s="128" t="s">
        <v>273</v>
      </c>
      <c r="E42" s="129">
        <v>243</v>
      </c>
      <c r="F42" s="129">
        <v>290</v>
      </c>
      <c r="G42" s="194">
        <f>SUM(H42:AC42)</f>
        <v>0</v>
      </c>
      <c r="H42" s="194"/>
      <c r="I42" s="194"/>
      <c r="J42" s="194"/>
      <c r="K42" s="194"/>
      <c r="L42" s="194"/>
      <c r="M42" s="194"/>
      <c r="N42" s="194"/>
      <c r="O42" s="194"/>
      <c r="P42" s="194"/>
      <c r="Q42" s="194"/>
      <c r="R42" s="194"/>
      <c r="S42" s="194"/>
      <c r="T42" s="194"/>
      <c r="U42" s="194"/>
      <c r="V42" s="194"/>
      <c r="W42" s="194"/>
      <c r="X42" s="211"/>
      <c r="Y42" s="211"/>
      <c r="Z42" s="211"/>
      <c r="AA42" s="211"/>
      <c r="AB42" s="211"/>
      <c r="AC42" s="211"/>
    </row>
    <row r="43" spans="1:29" ht="15" customHeight="1">
      <c r="A43" s="193"/>
      <c r="B43" s="193"/>
      <c r="C43" s="193" t="s">
        <v>171</v>
      </c>
      <c r="D43" s="128" t="s">
        <v>274</v>
      </c>
      <c r="E43" s="129">
        <v>243</v>
      </c>
      <c r="F43" s="129">
        <v>310</v>
      </c>
      <c r="G43" s="194">
        <f>SUM(H43:AC43)</f>
        <v>0</v>
      </c>
      <c r="H43" s="194"/>
      <c r="I43" s="194"/>
      <c r="J43" s="194"/>
      <c r="K43" s="194"/>
      <c r="L43" s="194"/>
      <c r="M43" s="194"/>
      <c r="N43" s="194"/>
      <c r="O43" s="194"/>
      <c r="P43" s="194"/>
      <c r="Q43" s="194"/>
      <c r="R43" s="194"/>
      <c r="S43" s="194"/>
      <c r="T43" s="194"/>
      <c r="U43" s="194"/>
      <c r="V43" s="194"/>
      <c r="W43" s="194"/>
      <c r="X43" s="211"/>
      <c r="Y43" s="211"/>
      <c r="Z43" s="211"/>
      <c r="AA43" s="211"/>
      <c r="AB43" s="211"/>
      <c r="AC43" s="211"/>
    </row>
    <row r="44" spans="1:29" ht="14.25" customHeight="1">
      <c r="A44" s="193"/>
      <c r="B44" s="193"/>
      <c r="C44" s="193" t="s">
        <v>173</v>
      </c>
      <c r="D44" s="128" t="s">
        <v>275</v>
      </c>
      <c r="E44" s="129">
        <v>243</v>
      </c>
      <c r="F44" s="129">
        <v>340</v>
      </c>
      <c r="G44" s="194">
        <f>SUM(H44:AC44)</f>
        <v>0</v>
      </c>
      <c r="H44" s="194"/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194"/>
      <c r="T44" s="194"/>
      <c r="U44" s="194"/>
      <c r="V44" s="194"/>
      <c r="W44" s="194"/>
      <c r="X44" s="211"/>
      <c r="Y44" s="211"/>
      <c r="Z44" s="211"/>
      <c r="AA44" s="211"/>
      <c r="AB44" s="211"/>
      <c r="AC44" s="211"/>
    </row>
    <row r="45" spans="1:29" ht="25.5" customHeight="1">
      <c r="A45" s="193"/>
      <c r="B45" s="193" t="s">
        <v>175</v>
      </c>
      <c r="C45" s="193"/>
      <c r="D45" s="128" t="s">
        <v>276</v>
      </c>
      <c r="E45" s="129">
        <v>244</v>
      </c>
      <c r="F45" s="129"/>
      <c r="G45" s="194">
        <f>SUM(H45:AC45)</f>
        <v>0</v>
      </c>
      <c r="H45" s="194">
        <f>SUM(H47:H55)</f>
        <v>0</v>
      </c>
      <c r="I45" s="194">
        <f>SUM(I47:I55)</f>
        <v>0</v>
      </c>
      <c r="J45" s="194">
        <f>SUM(J47:J55)</f>
        <v>0</v>
      </c>
      <c r="K45" s="194">
        <f>SUM(K47:K55)</f>
        <v>0</v>
      </c>
      <c r="L45" s="194">
        <f>SUM(L47:L55)</f>
        <v>0</v>
      </c>
      <c r="M45" s="194"/>
      <c r="N45" s="194"/>
      <c r="O45" s="194"/>
      <c r="P45" s="194">
        <v>0</v>
      </c>
      <c r="Q45" s="194"/>
      <c r="R45" s="194"/>
      <c r="S45" s="194">
        <f>SUM(S47:S55)</f>
        <v>0</v>
      </c>
      <c r="T45" s="194">
        <f>SUM(T47:T55)</f>
        <v>0</v>
      </c>
      <c r="U45" s="194"/>
      <c r="V45" s="194"/>
      <c r="W45" s="194">
        <f>SUM(W47:W55)</f>
        <v>0</v>
      </c>
      <c r="X45" s="211">
        <f>SUM(X47:X55)</f>
        <v>0</v>
      </c>
      <c r="Y45" s="211">
        <f>SUM(Y47:Y55)</f>
        <v>0</v>
      </c>
      <c r="Z45" s="211">
        <f>SUM(Z47:Z55)</f>
        <v>0</v>
      </c>
      <c r="AA45" s="211">
        <f>SUM(AA47:AA55)</f>
        <v>0</v>
      </c>
      <c r="AB45" s="211"/>
      <c r="AC45" s="211"/>
    </row>
    <row r="46" spans="1:29" ht="14.25" customHeight="1">
      <c r="A46" s="193"/>
      <c r="B46" s="193"/>
      <c r="C46" s="193" t="s">
        <v>41</v>
      </c>
      <c r="D46" s="128" t="s">
        <v>42</v>
      </c>
      <c r="E46" s="129" t="s">
        <v>42</v>
      </c>
      <c r="F46" s="129"/>
      <c r="G46" s="194" t="s">
        <v>42</v>
      </c>
      <c r="H46" s="194" t="s">
        <v>42</v>
      </c>
      <c r="I46" s="194" t="s">
        <v>42</v>
      </c>
      <c r="J46" s="194" t="s">
        <v>42</v>
      </c>
      <c r="K46" s="194" t="s">
        <v>42</v>
      </c>
      <c r="L46" s="194" t="s">
        <v>42</v>
      </c>
      <c r="M46" s="194" t="s">
        <v>42</v>
      </c>
      <c r="N46" s="194" t="s">
        <v>42</v>
      </c>
      <c r="O46" s="194" t="s">
        <v>42</v>
      </c>
      <c r="P46" s="194" t="s">
        <v>42</v>
      </c>
      <c r="Q46" s="194" t="s">
        <v>42</v>
      </c>
      <c r="R46" s="194" t="s">
        <v>42</v>
      </c>
      <c r="S46" s="194" t="s">
        <v>42</v>
      </c>
      <c r="T46" s="194" t="s">
        <v>42</v>
      </c>
      <c r="U46" s="194" t="s">
        <v>42</v>
      </c>
      <c r="V46" s="194" t="s">
        <v>42</v>
      </c>
      <c r="W46" s="194" t="s">
        <v>42</v>
      </c>
      <c r="X46" s="211" t="s">
        <v>42</v>
      </c>
      <c r="Y46" s="211" t="s">
        <v>42</v>
      </c>
      <c r="Z46" s="211" t="s">
        <v>42</v>
      </c>
      <c r="AA46" s="211" t="s">
        <v>42</v>
      </c>
      <c r="AB46" s="194" t="s">
        <v>42</v>
      </c>
      <c r="AC46" s="211" t="s">
        <v>42</v>
      </c>
    </row>
    <row r="47" spans="1:29" ht="14.25" customHeight="1">
      <c r="A47" s="193"/>
      <c r="B47" s="193"/>
      <c r="C47" s="193" t="s">
        <v>177</v>
      </c>
      <c r="D47" s="128" t="s">
        <v>277</v>
      </c>
      <c r="E47" s="129">
        <v>244</v>
      </c>
      <c r="F47" s="129">
        <v>221</v>
      </c>
      <c r="G47" s="194">
        <f>SUM(H47:AC47)</f>
        <v>0</v>
      </c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194"/>
      <c r="V47" s="194"/>
      <c r="W47" s="194"/>
      <c r="X47" s="211"/>
      <c r="Y47" s="211"/>
      <c r="Z47" s="211"/>
      <c r="AA47" s="211"/>
      <c r="AB47" s="211"/>
      <c r="AC47" s="211"/>
    </row>
    <row r="48" spans="1:29" ht="14.25" customHeight="1">
      <c r="A48" s="193"/>
      <c r="B48" s="193"/>
      <c r="C48" s="193" t="s">
        <v>139</v>
      </c>
      <c r="D48" s="128" t="s">
        <v>278</v>
      </c>
      <c r="E48" s="129">
        <v>244</v>
      </c>
      <c r="F48" s="129">
        <v>222</v>
      </c>
      <c r="G48" s="194">
        <f>SUM(H48:AC48)</f>
        <v>0</v>
      </c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194"/>
      <c r="V48" s="194"/>
      <c r="W48" s="194"/>
      <c r="X48" s="211"/>
      <c r="Y48" s="211"/>
      <c r="Z48" s="211"/>
      <c r="AA48" s="211"/>
      <c r="AB48" s="211"/>
      <c r="AC48" s="211"/>
    </row>
    <row r="49" spans="1:29" ht="15" customHeight="1">
      <c r="A49" s="193"/>
      <c r="B49" s="193"/>
      <c r="C49" s="193" t="s">
        <v>180</v>
      </c>
      <c r="D49" s="128" t="s">
        <v>279</v>
      </c>
      <c r="E49" s="129">
        <v>244</v>
      </c>
      <c r="F49" s="129">
        <v>223</v>
      </c>
      <c r="G49" s="194">
        <f>SUM(H49:AC49)</f>
        <v>0</v>
      </c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194"/>
      <c r="S49" s="194"/>
      <c r="T49" s="194"/>
      <c r="U49" s="194"/>
      <c r="V49" s="194"/>
      <c r="W49" s="194"/>
      <c r="X49" s="211"/>
      <c r="Y49" s="211"/>
      <c r="Z49" s="211"/>
      <c r="AA49" s="211"/>
      <c r="AB49" s="211"/>
      <c r="AC49" s="211"/>
    </row>
    <row r="50" spans="1:29" ht="15.75" customHeight="1">
      <c r="A50" s="193"/>
      <c r="B50" s="193"/>
      <c r="C50" s="193" t="s">
        <v>164</v>
      </c>
      <c r="D50" s="128" t="s">
        <v>280</v>
      </c>
      <c r="E50" s="129">
        <v>244</v>
      </c>
      <c r="F50" s="129">
        <v>224</v>
      </c>
      <c r="G50" s="194">
        <f>SUM(H50:AC50)</f>
        <v>0</v>
      </c>
      <c r="H50" s="194"/>
      <c r="I50" s="194"/>
      <c r="J50" s="194"/>
      <c r="K50" s="194"/>
      <c r="L50" s="194"/>
      <c r="M50" s="194"/>
      <c r="N50" s="194"/>
      <c r="O50" s="194"/>
      <c r="P50" s="194"/>
      <c r="Q50" s="194"/>
      <c r="R50" s="194"/>
      <c r="S50" s="194"/>
      <c r="T50" s="194"/>
      <c r="U50" s="194"/>
      <c r="V50" s="194"/>
      <c r="W50" s="194"/>
      <c r="X50" s="211"/>
      <c r="Y50" s="211"/>
      <c r="Z50" s="211"/>
      <c r="AA50" s="211"/>
      <c r="AB50" s="211"/>
      <c r="AC50" s="211"/>
    </row>
    <row r="51" spans="1:29" ht="15" customHeight="1">
      <c r="A51" s="193"/>
      <c r="B51" s="193"/>
      <c r="C51" s="193" t="s">
        <v>166</v>
      </c>
      <c r="D51" s="128" t="s">
        <v>281</v>
      </c>
      <c r="E51" s="129">
        <v>244</v>
      </c>
      <c r="F51" s="129">
        <v>225</v>
      </c>
      <c r="G51" s="194">
        <f>SUM(H51:AC51)</f>
        <v>0</v>
      </c>
      <c r="H51" s="194"/>
      <c r="I51" s="194"/>
      <c r="J51" s="194"/>
      <c r="K51" s="194"/>
      <c r="L51" s="194"/>
      <c r="M51" s="194"/>
      <c r="N51" s="194"/>
      <c r="O51" s="194"/>
      <c r="P51" s="194"/>
      <c r="Q51" s="194"/>
      <c r="R51" s="194"/>
      <c r="S51" s="194"/>
      <c r="T51" s="194"/>
      <c r="U51" s="194"/>
      <c r="V51" s="194"/>
      <c r="W51" s="194"/>
      <c r="X51" s="211"/>
      <c r="Y51" s="211"/>
      <c r="Z51" s="211"/>
      <c r="AA51" s="211"/>
      <c r="AB51" s="211"/>
      <c r="AC51" s="211"/>
    </row>
    <row r="52" spans="1:29" ht="16.5" customHeight="1">
      <c r="A52" s="193"/>
      <c r="B52" s="193"/>
      <c r="C52" s="193" t="s">
        <v>168</v>
      </c>
      <c r="D52" s="128" t="s">
        <v>282</v>
      </c>
      <c r="E52" s="129">
        <v>244</v>
      </c>
      <c r="F52" s="129">
        <v>226</v>
      </c>
      <c r="G52" s="194">
        <f>SUM(H52:AC52)</f>
        <v>0</v>
      </c>
      <c r="H52" s="194"/>
      <c r="I52" s="194"/>
      <c r="J52" s="194"/>
      <c r="K52" s="194"/>
      <c r="L52" s="194"/>
      <c r="M52" s="194"/>
      <c r="N52" s="194"/>
      <c r="O52" s="194"/>
      <c r="P52" s="194"/>
      <c r="Q52" s="194"/>
      <c r="R52" s="194"/>
      <c r="S52" s="194"/>
      <c r="T52" s="194"/>
      <c r="U52" s="194"/>
      <c r="V52" s="194"/>
      <c r="W52" s="194"/>
      <c r="X52" s="211"/>
      <c r="Y52" s="211"/>
      <c r="Z52" s="211"/>
      <c r="AA52" s="211"/>
      <c r="AB52" s="211"/>
      <c r="AC52" s="211"/>
    </row>
    <row r="53" spans="1:29" ht="15.75" customHeight="1">
      <c r="A53" s="193"/>
      <c r="B53" s="193"/>
      <c r="C53" s="193" t="s">
        <v>143</v>
      </c>
      <c r="D53" s="128" t="s">
        <v>283</v>
      </c>
      <c r="E53" s="129">
        <v>244</v>
      </c>
      <c r="F53" s="129">
        <v>290</v>
      </c>
      <c r="G53" s="194">
        <f>SUM(H53:AC53)</f>
        <v>0</v>
      </c>
      <c r="H53" s="194"/>
      <c r="I53" s="194"/>
      <c r="J53" s="194"/>
      <c r="K53" s="194"/>
      <c r="L53" s="194"/>
      <c r="M53" s="194"/>
      <c r="N53" s="194"/>
      <c r="O53" s="194"/>
      <c r="P53" s="194"/>
      <c r="Q53" s="194"/>
      <c r="R53" s="194"/>
      <c r="S53" s="194"/>
      <c r="T53" s="194"/>
      <c r="U53" s="194"/>
      <c r="V53" s="194"/>
      <c r="W53" s="194"/>
      <c r="X53" s="211"/>
      <c r="Y53" s="211"/>
      <c r="Z53" s="211"/>
      <c r="AA53" s="211"/>
      <c r="AB53" s="211"/>
      <c r="AC53" s="211"/>
    </row>
    <row r="54" spans="1:29" ht="15.75" customHeight="1">
      <c r="A54" s="193"/>
      <c r="B54" s="193"/>
      <c r="C54" s="193" t="s">
        <v>171</v>
      </c>
      <c r="D54" s="128" t="s">
        <v>284</v>
      </c>
      <c r="E54" s="129">
        <v>244</v>
      </c>
      <c r="F54" s="129">
        <v>310</v>
      </c>
      <c r="G54" s="194">
        <v>0</v>
      </c>
      <c r="H54" s="194"/>
      <c r="I54" s="194"/>
      <c r="J54" s="194"/>
      <c r="K54" s="194"/>
      <c r="L54" s="194"/>
      <c r="M54" s="194"/>
      <c r="N54" s="194"/>
      <c r="O54" s="194"/>
      <c r="P54" s="194"/>
      <c r="Q54" s="194"/>
      <c r="R54" s="194"/>
      <c r="S54" s="194"/>
      <c r="T54" s="194"/>
      <c r="U54" s="194"/>
      <c r="V54" s="194"/>
      <c r="W54" s="194"/>
      <c r="X54" s="211"/>
      <c r="Y54" s="211"/>
      <c r="Z54" s="211"/>
      <c r="AA54" s="211"/>
      <c r="AB54" s="211"/>
      <c r="AC54" s="211"/>
    </row>
    <row r="55" spans="1:29" ht="13.5" customHeight="1">
      <c r="A55" s="193"/>
      <c r="B55" s="193"/>
      <c r="C55" s="193" t="s">
        <v>173</v>
      </c>
      <c r="D55" s="128" t="s">
        <v>285</v>
      </c>
      <c r="E55" s="129">
        <v>244</v>
      </c>
      <c r="F55" s="129">
        <v>340</v>
      </c>
      <c r="G55" s="194">
        <f>SUM(H55:AC55)</f>
        <v>0</v>
      </c>
      <c r="H55" s="194"/>
      <c r="I55" s="194"/>
      <c r="J55" s="194"/>
      <c r="K55" s="194"/>
      <c r="L55" s="194"/>
      <c r="M55" s="194"/>
      <c r="N55" s="194"/>
      <c r="O55" s="194"/>
      <c r="P55" s="194"/>
      <c r="Q55" s="194"/>
      <c r="R55" s="194"/>
      <c r="S55" s="194"/>
      <c r="T55" s="194"/>
      <c r="U55" s="194"/>
      <c r="V55" s="194"/>
      <c r="W55" s="194"/>
      <c r="X55" s="211"/>
      <c r="Y55" s="211"/>
      <c r="Z55" s="211"/>
      <c r="AA55" s="211"/>
      <c r="AB55" s="211"/>
      <c r="AC55" s="211"/>
    </row>
    <row r="56" spans="1:29" ht="36.75" customHeight="1">
      <c r="A56" s="193"/>
      <c r="B56" s="166" t="s">
        <v>188</v>
      </c>
      <c r="C56" s="166"/>
      <c r="D56" s="128" t="s">
        <v>286</v>
      </c>
      <c r="E56" s="132">
        <v>406</v>
      </c>
      <c r="F56" s="129"/>
      <c r="G56" s="194">
        <f>SUM(H56:AC56)</f>
        <v>0</v>
      </c>
      <c r="H56" s="194">
        <f>SUM(H58:H60)</f>
        <v>0</v>
      </c>
      <c r="I56" s="194">
        <f>SUM(I58:I60)</f>
        <v>0</v>
      </c>
      <c r="J56" s="194">
        <f>SUM(J58:J60)</f>
        <v>0</v>
      </c>
      <c r="K56" s="194">
        <f>SUM(K58:K60)</f>
        <v>0</v>
      </c>
      <c r="L56" s="194">
        <f>SUM(L58:L60)</f>
        <v>0</v>
      </c>
      <c r="M56" s="194"/>
      <c r="N56" s="194"/>
      <c r="O56" s="194"/>
      <c r="P56" s="194"/>
      <c r="Q56" s="194"/>
      <c r="R56" s="194"/>
      <c r="S56" s="194">
        <f>SUM(S58:S60)</f>
        <v>0</v>
      </c>
      <c r="T56" s="194">
        <f>SUM(T58:T60)</f>
        <v>0</v>
      </c>
      <c r="U56" s="194"/>
      <c r="V56" s="194"/>
      <c r="W56" s="194">
        <f>SUM(W58:W60)</f>
        <v>0</v>
      </c>
      <c r="X56" s="211">
        <f>SUM(X58:X60)</f>
        <v>0</v>
      </c>
      <c r="Y56" s="211">
        <f>SUM(Y58:Y60)</f>
        <v>0</v>
      </c>
      <c r="Z56" s="211">
        <f>SUM(Z58:Z60)</f>
        <v>0</v>
      </c>
      <c r="AA56" s="211">
        <f>SUM(AA58:AA60)</f>
        <v>0</v>
      </c>
      <c r="AB56" s="211"/>
      <c r="AC56" s="211"/>
    </row>
    <row r="57" spans="1:29" ht="12.75" customHeight="1">
      <c r="A57" s="193"/>
      <c r="B57" s="193"/>
      <c r="C57" s="193" t="s">
        <v>41</v>
      </c>
      <c r="D57" s="128" t="s">
        <v>42</v>
      </c>
      <c r="E57" s="132" t="s">
        <v>42</v>
      </c>
      <c r="F57" s="129"/>
      <c r="G57" s="194" t="s">
        <v>42</v>
      </c>
      <c r="H57" s="194" t="s">
        <v>42</v>
      </c>
      <c r="I57" s="194" t="s">
        <v>42</v>
      </c>
      <c r="J57" s="194" t="s">
        <v>42</v>
      </c>
      <c r="K57" s="194" t="s">
        <v>42</v>
      </c>
      <c r="L57" s="194" t="s">
        <v>42</v>
      </c>
      <c r="M57" s="194" t="s">
        <v>42</v>
      </c>
      <c r="N57" s="194" t="s">
        <v>42</v>
      </c>
      <c r="O57" s="194" t="s">
        <v>42</v>
      </c>
      <c r="P57" s="194" t="s">
        <v>42</v>
      </c>
      <c r="Q57" s="194" t="s">
        <v>42</v>
      </c>
      <c r="R57" s="194" t="s">
        <v>42</v>
      </c>
      <c r="S57" s="194" t="s">
        <v>42</v>
      </c>
      <c r="T57" s="194" t="s">
        <v>42</v>
      </c>
      <c r="U57" s="194" t="s">
        <v>42</v>
      </c>
      <c r="V57" s="194" t="s">
        <v>42</v>
      </c>
      <c r="W57" s="194" t="s">
        <v>42</v>
      </c>
      <c r="X57" s="211" t="s">
        <v>42</v>
      </c>
      <c r="Y57" s="211" t="s">
        <v>42</v>
      </c>
      <c r="Z57" s="211" t="s">
        <v>42</v>
      </c>
      <c r="AA57" s="211" t="s">
        <v>42</v>
      </c>
      <c r="AB57" s="194" t="s">
        <v>42</v>
      </c>
      <c r="AC57" s="211" t="s">
        <v>42</v>
      </c>
    </row>
    <row r="58" spans="1:29" ht="13.5" customHeight="1">
      <c r="A58" s="193"/>
      <c r="B58" s="193"/>
      <c r="C58" s="193" t="s">
        <v>168</v>
      </c>
      <c r="D58" s="128" t="s">
        <v>287</v>
      </c>
      <c r="E58" s="132">
        <v>406</v>
      </c>
      <c r="F58" s="129">
        <v>226</v>
      </c>
      <c r="G58" s="194">
        <f>SUM(H58:AC58)</f>
        <v>0</v>
      </c>
      <c r="H58" s="194"/>
      <c r="I58" s="194"/>
      <c r="J58" s="194"/>
      <c r="K58" s="194"/>
      <c r="L58" s="194"/>
      <c r="M58" s="194"/>
      <c r="N58" s="194"/>
      <c r="O58" s="194"/>
      <c r="P58" s="194"/>
      <c r="Q58" s="194"/>
      <c r="R58" s="194"/>
      <c r="S58" s="194"/>
      <c r="T58" s="194"/>
      <c r="U58" s="194"/>
      <c r="V58" s="194"/>
      <c r="W58" s="194"/>
      <c r="X58" s="211"/>
      <c r="Y58" s="211"/>
      <c r="Z58" s="211"/>
      <c r="AA58" s="211"/>
      <c r="AB58" s="211"/>
      <c r="AC58" s="211"/>
    </row>
    <row r="59" spans="1:29" ht="15" customHeight="1">
      <c r="A59" s="193"/>
      <c r="B59" s="193"/>
      <c r="C59" s="193" t="s">
        <v>143</v>
      </c>
      <c r="D59" s="128" t="s">
        <v>288</v>
      </c>
      <c r="E59" s="132">
        <v>406</v>
      </c>
      <c r="F59" s="129">
        <v>290</v>
      </c>
      <c r="G59" s="194">
        <f>SUM(H59:AC59)</f>
        <v>0</v>
      </c>
      <c r="H59" s="194"/>
      <c r="I59" s="194"/>
      <c r="J59" s="194"/>
      <c r="K59" s="194"/>
      <c r="L59" s="194"/>
      <c r="M59" s="194"/>
      <c r="N59" s="194"/>
      <c r="O59" s="194"/>
      <c r="P59" s="194"/>
      <c r="Q59" s="194"/>
      <c r="R59" s="194"/>
      <c r="S59" s="194"/>
      <c r="T59" s="194"/>
      <c r="U59" s="194"/>
      <c r="V59" s="194"/>
      <c r="W59" s="194"/>
      <c r="X59" s="211"/>
      <c r="Y59" s="211"/>
      <c r="Z59" s="211"/>
      <c r="AA59" s="211"/>
      <c r="AB59" s="211"/>
      <c r="AC59" s="211"/>
    </row>
    <row r="60" spans="1:29" ht="15.75" customHeight="1">
      <c r="A60" s="193"/>
      <c r="B60" s="193"/>
      <c r="C60" s="193" t="s">
        <v>171</v>
      </c>
      <c r="D60" s="128" t="s">
        <v>289</v>
      </c>
      <c r="E60" s="132">
        <v>406</v>
      </c>
      <c r="F60" s="129">
        <v>310</v>
      </c>
      <c r="G60" s="194">
        <f>SUM(H60:AC60)</f>
        <v>0</v>
      </c>
      <c r="H60" s="194"/>
      <c r="I60" s="194"/>
      <c r="J60" s="194"/>
      <c r="K60" s="194"/>
      <c r="L60" s="194"/>
      <c r="M60" s="194"/>
      <c r="N60" s="194"/>
      <c r="O60" s="194"/>
      <c r="P60" s="194"/>
      <c r="Q60" s="194"/>
      <c r="R60" s="194"/>
      <c r="S60" s="194"/>
      <c r="T60" s="194"/>
      <c r="U60" s="194"/>
      <c r="V60" s="194"/>
      <c r="W60" s="194"/>
      <c r="X60" s="211"/>
      <c r="Y60" s="211"/>
      <c r="Z60" s="211"/>
      <c r="AA60" s="211"/>
      <c r="AB60" s="211"/>
      <c r="AC60" s="211"/>
    </row>
    <row r="61" spans="1:29" ht="39" customHeight="1">
      <c r="A61" s="193"/>
      <c r="B61" s="215" t="s">
        <v>193</v>
      </c>
      <c r="C61" s="215"/>
      <c r="D61" s="128" t="s">
        <v>290</v>
      </c>
      <c r="E61" s="132">
        <v>407</v>
      </c>
      <c r="F61" s="129"/>
      <c r="G61" s="194">
        <f>SUM(H61:AC61)</f>
        <v>0</v>
      </c>
      <c r="H61" s="194">
        <f>SUM(H63:H68)</f>
        <v>0</v>
      </c>
      <c r="I61" s="194">
        <f>SUM(I63:I68)</f>
        <v>0</v>
      </c>
      <c r="J61" s="194">
        <f>SUM(J63:J68)</f>
        <v>0</v>
      </c>
      <c r="K61" s="194">
        <f>SUM(K63:K68)</f>
        <v>0</v>
      </c>
      <c r="L61" s="194">
        <f>SUM(L63:L68)</f>
        <v>0</v>
      </c>
      <c r="M61" s="194"/>
      <c r="N61" s="194"/>
      <c r="O61" s="194"/>
      <c r="P61" s="194"/>
      <c r="Q61" s="194"/>
      <c r="R61" s="194"/>
      <c r="S61" s="194">
        <f>SUM(S63:S68)</f>
        <v>0</v>
      </c>
      <c r="T61" s="194">
        <f>SUM(T63:T68)</f>
        <v>0</v>
      </c>
      <c r="U61" s="194"/>
      <c r="V61" s="194"/>
      <c r="W61" s="194">
        <f>SUM(W63:W68)</f>
        <v>0</v>
      </c>
      <c r="X61" s="211">
        <f>SUM(X63:X68)</f>
        <v>0</v>
      </c>
      <c r="Y61" s="211">
        <f>SUM(Y63:Y68)</f>
        <v>0</v>
      </c>
      <c r="Z61" s="211">
        <f>SUM(Z63:Z68)</f>
        <v>0</v>
      </c>
      <c r="AA61" s="211">
        <f>SUM(AA63:AA68)</f>
        <v>0</v>
      </c>
      <c r="AB61" s="211"/>
      <c r="AC61" s="211"/>
    </row>
    <row r="62" spans="1:29" ht="13.5" customHeight="1">
      <c r="A62" s="193"/>
      <c r="B62" s="193" t="s">
        <v>41</v>
      </c>
      <c r="C62" s="193"/>
      <c r="D62" s="128" t="s">
        <v>42</v>
      </c>
      <c r="E62" s="132" t="s">
        <v>42</v>
      </c>
      <c r="F62" s="129"/>
      <c r="G62" s="194" t="s">
        <v>42</v>
      </c>
      <c r="H62" s="194" t="s">
        <v>42</v>
      </c>
      <c r="I62" s="194" t="s">
        <v>42</v>
      </c>
      <c r="J62" s="194" t="s">
        <v>42</v>
      </c>
      <c r="K62" s="194" t="s">
        <v>42</v>
      </c>
      <c r="L62" s="194" t="s">
        <v>42</v>
      </c>
      <c r="M62" s="194" t="s">
        <v>42</v>
      </c>
      <c r="N62" s="194" t="s">
        <v>42</v>
      </c>
      <c r="O62" s="194" t="s">
        <v>42</v>
      </c>
      <c r="P62" s="194" t="s">
        <v>42</v>
      </c>
      <c r="Q62" s="194" t="s">
        <v>42</v>
      </c>
      <c r="R62" s="194" t="s">
        <v>42</v>
      </c>
      <c r="S62" s="194" t="s">
        <v>42</v>
      </c>
      <c r="T62" s="194" t="s">
        <v>42</v>
      </c>
      <c r="U62" s="194" t="s">
        <v>42</v>
      </c>
      <c r="V62" s="194" t="s">
        <v>42</v>
      </c>
      <c r="W62" s="194" t="s">
        <v>42</v>
      </c>
      <c r="X62" s="211" t="s">
        <v>42</v>
      </c>
      <c r="Y62" s="211" t="s">
        <v>42</v>
      </c>
      <c r="Z62" s="211" t="s">
        <v>42</v>
      </c>
      <c r="AA62" s="211" t="s">
        <v>42</v>
      </c>
      <c r="AB62" s="194" t="s">
        <v>42</v>
      </c>
      <c r="AC62" s="211" t="s">
        <v>42</v>
      </c>
    </row>
    <row r="63" spans="1:29" ht="15" customHeight="1">
      <c r="A63" s="193"/>
      <c r="B63" s="193"/>
      <c r="C63" s="193" t="s">
        <v>139</v>
      </c>
      <c r="D63" s="128" t="s">
        <v>291</v>
      </c>
      <c r="E63" s="132">
        <v>407</v>
      </c>
      <c r="F63" s="129">
        <v>222</v>
      </c>
      <c r="G63" s="194">
        <f>SUM(H63:AC63)</f>
        <v>0</v>
      </c>
      <c r="H63" s="194"/>
      <c r="I63" s="194"/>
      <c r="J63" s="194"/>
      <c r="K63" s="194"/>
      <c r="L63" s="194"/>
      <c r="M63" s="194"/>
      <c r="N63" s="194"/>
      <c r="O63" s="194"/>
      <c r="P63" s="194"/>
      <c r="Q63" s="194"/>
      <c r="R63" s="194"/>
      <c r="S63" s="194"/>
      <c r="T63" s="194"/>
      <c r="U63" s="194"/>
      <c r="V63" s="194"/>
      <c r="W63" s="194"/>
      <c r="X63" s="211"/>
      <c r="Y63" s="211"/>
      <c r="Z63" s="211"/>
      <c r="AA63" s="211"/>
      <c r="AB63" s="211"/>
      <c r="AC63" s="211"/>
    </row>
    <row r="64" spans="1:29" ht="15.75" customHeight="1">
      <c r="A64" s="193"/>
      <c r="B64" s="193"/>
      <c r="C64" s="193" t="s">
        <v>164</v>
      </c>
      <c r="D64" s="128" t="s">
        <v>292</v>
      </c>
      <c r="E64" s="132">
        <v>407</v>
      </c>
      <c r="F64" s="129">
        <v>224</v>
      </c>
      <c r="G64" s="194">
        <f>SUM(H64:AC64)</f>
        <v>0</v>
      </c>
      <c r="H64" s="194"/>
      <c r="I64" s="194"/>
      <c r="J64" s="194"/>
      <c r="K64" s="194"/>
      <c r="L64" s="194"/>
      <c r="M64" s="194"/>
      <c r="N64" s="194"/>
      <c r="O64" s="194"/>
      <c r="P64" s="194"/>
      <c r="Q64" s="194"/>
      <c r="R64" s="194"/>
      <c r="S64" s="194"/>
      <c r="T64" s="194"/>
      <c r="U64" s="194"/>
      <c r="V64" s="194"/>
      <c r="W64" s="194"/>
      <c r="X64" s="211"/>
      <c r="Y64" s="211"/>
      <c r="Z64" s="211"/>
      <c r="AA64" s="211"/>
      <c r="AB64" s="211"/>
      <c r="AC64" s="211"/>
    </row>
    <row r="65" spans="1:29" ht="13.5" customHeight="1">
      <c r="A65" s="193"/>
      <c r="B65" s="193"/>
      <c r="C65" s="193" t="s">
        <v>168</v>
      </c>
      <c r="D65" s="128" t="s">
        <v>293</v>
      </c>
      <c r="E65" s="132">
        <v>407</v>
      </c>
      <c r="F65" s="129">
        <v>226</v>
      </c>
      <c r="G65" s="194">
        <f>SUM(H65:AC65)</f>
        <v>0</v>
      </c>
      <c r="H65" s="194"/>
      <c r="I65" s="194"/>
      <c r="J65" s="194"/>
      <c r="K65" s="194"/>
      <c r="L65" s="194"/>
      <c r="M65" s="194"/>
      <c r="N65" s="194"/>
      <c r="O65" s="194"/>
      <c r="P65" s="194"/>
      <c r="Q65" s="194"/>
      <c r="R65" s="194"/>
      <c r="S65" s="194"/>
      <c r="T65" s="194"/>
      <c r="U65" s="194"/>
      <c r="V65" s="194"/>
      <c r="W65" s="194"/>
      <c r="X65" s="211"/>
      <c r="Y65" s="211"/>
      <c r="Z65" s="211"/>
      <c r="AA65" s="211"/>
      <c r="AB65" s="211"/>
      <c r="AC65" s="211"/>
    </row>
    <row r="66" spans="1:29" ht="15.75" customHeight="1">
      <c r="A66" s="193"/>
      <c r="B66" s="193"/>
      <c r="C66" s="193" t="s">
        <v>143</v>
      </c>
      <c r="D66" s="128" t="s">
        <v>294</v>
      </c>
      <c r="E66" s="132">
        <v>407</v>
      </c>
      <c r="F66" s="129">
        <v>290</v>
      </c>
      <c r="G66" s="194">
        <f>SUM(H66:AC66)</f>
        <v>0</v>
      </c>
      <c r="H66" s="194"/>
      <c r="I66" s="194"/>
      <c r="J66" s="194"/>
      <c r="K66" s="194"/>
      <c r="L66" s="194"/>
      <c r="M66" s="194"/>
      <c r="N66" s="194"/>
      <c r="O66" s="194"/>
      <c r="P66" s="194"/>
      <c r="Q66" s="194"/>
      <c r="R66" s="194"/>
      <c r="S66" s="194"/>
      <c r="T66" s="194"/>
      <c r="U66" s="194"/>
      <c r="V66" s="194"/>
      <c r="W66" s="194"/>
      <c r="X66" s="211"/>
      <c r="Y66" s="211"/>
      <c r="Z66" s="211"/>
      <c r="AA66" s="211"/>
      <c r="AB66" s="211"/>
      <c r="AC66" s="211"/>
    </row>
    <row r="67" spans="1:29" ht="15.75" customHeight="1">
      <c r="A67" s="193"/>
      <c r="B67" s="193"/>
      <c r="C67" s="193" t="s">
        <v>171</v>
      </c>
      <c r="D67" s="128" t="s">
        <v>295</v>
      </c>
      <c r="E67" s="132">
        <v>407</v>
      </c>
      <c r="F67" s="129">
        <v>310</v>
      </c>
      <c r="G67" s="194">
        <f>SUM(H67:AC67)</f>
        <v>0</v>
      </c>
      <c r="H67" s="194"/>
      <c r="I67" s="194"/>
      <c r="J67" s="194"/>
      <c r="K67" s="194"/>
      <c r="L67" s="194"/>
      <c r="M67" s="194"/>
      <c r="N67" s="194"/>
      <c r="O67" s="194"/>
      <c r="P67" s="194"/>
      <c r="Q67" s="194"/>
      <c r="R67" s="194"/>
      <c r="S67" s="194"/>
      <c r="T67" s="194"/>
      <c r="U67" s="194"/>
      <c r="V67" s="194"/>
      <c r="W67" s="194"/>
      <c r="X67" s="211"/>
      <c r="Y67" s="211"/>
      <c r="Z67" s="211"/>
      <c r="AA67" s="211"/>
      <c r="AB67" s="211"/>
      <c r="AC67" s="211"/>
    </row>
    <row r="68" spans="1:29" s="77" customFormat="1" ht="12.75" customHeight="1">
      <c r="A68" s="193"/>
      <c r="B68" s="193"/>
      <c r="C68" s="193" t="s">
        <v>173</v>
      </c>
      <c r="D68" s="128" t="s">
        <v>296</v>
      </c>
      <c r="E68" s="132">
        <v>407</v>
      </c>
      <c r="F68" s="129">
        <v>340</v>
      </c>
      <c r="G68" s="194">
        <f>SUM(H68:AC68)</f>
        <v>0</v>
      </c>
      <c r="H68" s="194"/>
      <c r="I68" s="194"/>
      <c r="J68" s="194"/>
      <c r="K68" s="194"/>
      <c r="L68" s="194"/>
      <c r="M68" s="194"/>
      <c r="N68" s="194"/>
      <c r="O68" s="194"/>
      <c r="P68" s="194"/>
      <c r="Q68" s="194"/>
      <c r="R68" s="194"/>
      <c r="S68" s="194"/>
      <c r="T68" s="194"/>
      <c r="U68" s="194"/>
      <c r="V68" s="194"/>
      <c r="W68" s="194"/>
      <c r="X68" s="211"/>
      <c r="Y68" s="211"/>
      <c r="Z68" s="211"/>
      <c r="AA68" s="211"/>
      <c r="AB68" s="211"/>
      <c r="AC68" s="211"/>
    </row>
    <row r="69" spans="1:29" ht="15.75" customHeight="1">
      <c r="A69" s="203" t="s">
        <v>297</v>
      </c>
      <c r="B69" s="203"/>
      <c r="C69" s="203"/>
      <c r="D69" s="195" t="s">
        <v>126</v>
      </c>
      <c r="E69" s="196"/>
      <c r="F69" s="196"/>
      <c r="G69" s="197">
        <f>SUM(H69:AC69)</f>
        <v>5561606.580000001</v>
      </c>
      <c r="H69" s="197">
        <f>H70+H82+H83+H88+H91</f>
        <v>466585.94</v>
      </c>
      <c r="I69" s="197">
        <f>I70+I82+I83+I88+I91</f>
        <v>4065420.64</v>
      </c>
      <c r="J69" s="197">
        <f>J70+J82+J83+J88+J91</f>
        <v>0</v>
      </c>
      <c r="K69" s="197">
        <f>K70+K82+K83+K88+K91</f>
        <v>0</v>
      </c>
      <c r="L69" s="197">
        <f>L70+L82+L83+L88+L91</f>
        <v>0</v>
      </c>
      <c r="M69" s="197"/>
      <c r="N69" s="197"/>
      <c r="O69" s="197"/>
      <c r="P69" s="192">
        <v>744600</v>
      </c>
      <c r="Q69" s="197"/>
      <c r="R69" s="197"/>
      <c r="S69" s="197">
        <f>S70+S82+S83+S88+S91</f>
        <v>0</v>
      </c>
      <c r="T69" s="197">
        <f>T70+T82+T83+T88+T91</f>
        <v>0</v>
      </c>
      <c r="U69" s="197"/>
      <c r="V69" s="197"/>
      <c r="W69" s="197">
        <f>W70+W82+W83+W88+W91</f>
        <v>285000</v>
      </c>
      <c r="X69" s="212">
        <f>X70+X82+X83+X88+X91</f>
        <v>0</v>
      </c>
      <c r="Y69" s="212">
        <f>Y70+Y82+Y83+Y88+Y91</f>
        <v>0</v>
      </c>
      <c r="Z69" s="212">
        <f>Z70+Z82+Z83+Z88+Z91</f>
        <v>0</v>
      </c>
      <c r="AA69" s="212">
        <f>AA70+AA82+AA83+AA88+AA91</f>
        <v>0</v>
      </c>
      <c r="AB69" s="212"/>
      <c r="AC69" s="212"/>
    </row>
    <row r="70" spans="1:29" ht="16.5" customHeight="1">
      <c r="A70" s="199" t="s">
        <v>127</v>
      </c>
      <c r="B70" s="199"/>
      <c r="C70" s="199"/>
      <c r="D70" s="130" t="s">
        <v>128</v>
      </c>
      <c r="E70" s="129">
        <v>110</v>
      </c>
      <c r="F70" s="129"/>
      <c r="G70" s="194">
        <f>SUM(H70:AC70)</f>
        <v>4838938.580000001</v>
      </c>
      <c r="H70" s="200">
        <f>H72+H76</f>
        <v>272085.94</v>
      </c>
      <c r="I70" s="200">
        <f>I72+I76</f>
        <v>3682252.64</v>
      </c>
      <c r="J70" s="200">
        <f>J72+J76</f>
        <v>0</v>
      </c>
      <c r="K70" s="200">
        <f>K72+K76</f>
        <v>0</v>
      </c>
      <c r="L70" s="200">
        <f>L72+L76</f>
        <v>0</v>
      </c>
      <c r="M70" s="200"/>
      <c r="N70" s="200"/>
      <c r="O70" s="200"/>
      <c r="P70" s="200">
        <v>744600</v>
      </c>
      <c r="Q70" s="200"/>
      <c r="R70" s="200"/>
      <c r="S70" s="200">
        <f>S72+S76</f>
        <v>0</v>
      </c>
      <c r="T70" s="200">
        <f>T72+T76</f>
        <v>0</v>
      </c>
      <c r="U70" s="200"/>
      <c r="V70" s="200"/>
      <c r="W70" s="200">
        <f>W72+W76</f>
        <v>140000</v>
      </c>
      <c r="X70" s="213">
        <f>X72+X76</f>
        <v>0</v>
      </c>
      <c r="Y70" s="213">
        <f>Y72+Y76</f>
        <v>0</v>
      </c>
      <c r="Z70" s="213">
        <f>Z72+Z76</f>
        <v>0</v>
      </c>
      <c r="AA70" s="213">
        <f>AA72+AA76</f>
        <v>0</v>
      </c>
      <c r="AB70" s="213"/>
      <c r="AC70" s="213"/>
    </row>
    <row r="71" spans="1:29" ht="14.25" customHeight="1">
      <c r="A71" s="193"/>
      <c r="B71" s="193" t="s">
        <v>41</v>
      </c>
      <c r="C71" s="193"/>
      <c r="D71" s="128" t="s">
        <v>42</v>
      </c>
      <c r="E71" s="129" t="s">
        <v>42</v>
      </c>
      <c r="F71" s="129"/>
      <c r="G71" s="194" t="s">
        <v>42</v>
      </c>
      <c r="H71" s="194" t="s">
        <v>42</v>
      </c>
      <c r="I71" s="194" t="s">
        <v>42</v>
      </c>
      <c r="J71" s="194" t="s">
        <v>42</v>
      </c>
      <c r="K71" s="194" t="s">
        <v>42</v>
      </c>
      <c r="L71" s="194" t="s">
        <v>42</v>
      </c>
      <c r="M71" s="194" t="s">
        <v>42</v>
      </c>
      <c r="N71" s="194" t="s">
        <v>42</v>
      </c>
      <c r="O71" s="194" t="s">
        <v>42</v>
      </c>
      <c r="P71" s="194" t="s">
        <v>42</v>
      </c>
      <c r="Q71" s="194" t="s">
        <v>42</v>
      </c>
      <c r="R71" s="194" t="s">
        <v>42</v>
      </c>
      <c r="S71" s="194" t="s">
        <v>42</v>
      </c>
      <c r="T71" s="194" t="s">
        <v>42</v>
      </c>
      <c r="U71" s="194" t="s">
        <v>42</v>
      </c>
      <c r="V71" s="194" t="s">
        <v>42</v>
      </c>
      <c r="W71" s="194" t="s">
        <v>42</v>
      </c>
      <c r="X71" s="211" t="s">
        <v>42</v>
      </c>
      <c r="Y71" s="211" t="s">
        <v>42</v>
      </c>
      <c r="Z71" s="211" t="s">
        <v>42</v>
      </c>
      <c r="AA71" s="211" t="s">
        <v>42</v>
      </c>
      <c r="AB71" s="194" t="s">
        <v>42</v>
      </c>
      <c r="AC71" s="211" t="s">
        <v>42</v>
      </c>
    </row>
    <row r="72" spans="1:29" ht="26.25" customHeight="1">
      <c r="A72" s="193"/>
      <c r="B72" s="193" t="s">
        <v>129</v>
      </c>
      <c r="C72" s="193"/>
      <c r="D72" s="128" t="s">
        <v>130</v>
      </c>
      <c r="E72" s="129">
        <v>110</v>
      </c>
      <c r="F72" s="129"/>
      <c r="G72" s="194">
        <f>SUM(H72:AC72)</f>
        <v>4837738.580000001</v>
      </c>
      <c r="H72" s="200">
        <f>SUM(H74:H75)</f>
        <v>272085.94</v>
      </c>
      <c r="I72" s="200">
        <f>SUM(I74:I75)</f>
        <v>3681052.64</v>
      </c>
      <c r="J72" s="200">
        <f>SUM(J74:J75)</f>
        <v>0</v>
      </c>
      <c r="K72" s="200">
        <f>SUM(K74:K75)</f>
        <v>0</v>
      </c>
      <c r="L72" s="200">
        <f>SUM(L74:L75)</f>
        <v>0</v>
      </c>
      <c r="M72" s="200"/>
      <c r="N72" s="200"/>
      <c r="O72" s="200"/>
      <c r="P72" s="194">
        <v>744600</v>
      </c>
      <c r="Q72" s="200"/>
      <c r="R72" s="200"/>
      <c r="S72" s="200">
        <f>SUM(S74:S75)</f>
        <v>0</v>
      </c>
      <c r="T72" s="200">
        <f>SUM(T74:T75)</f>
        <v>0</v>
      </c>
      <c r="U72" s="200"/>
      <c r="V72" s="200"/>
      <c r="W72" s="200">
        <f>SUM(W74:W75)</f>
        <v>140000</v>
      </c>
      <c r="X72" s="213">
        <f>SUM(X74:X75)</f>
        <v>0</v>
      </c>
      <c r="Y72" s="213">
        <f>SUM(Y74:Y75)</f>
        <v>0</v>
      </c>
      <c r="Z72" s="213">
        <f>SUM(Z74:Z75)</f>
        <v>0</v>
      </c>
      <c r="AA72" s="213">
        <f>SUM(AA74:AA75)</f>
        <v>0</v>
      </c>
      <c r="AB72" s="213"/>
      <c r="AC72" s="213"/>
    </row>
    <row r="73" spans="1:29" ht="14.25" customHeight="1">
      <c r="A73" s="193"/>
      <c r="B73" s="193"/>
      <c r="C73" s="193" t="s">
        <v>41</v>
      </c>
      <c r="D73" s="128" t="s">
        <v>42</v>
      </c>
      <c r="E73" s="129" t="s">
        <v>42</v>
      </c>
      <c r="F73" s="129"/>
      <c r="G73" s="194" t="s">
        <v>42</v>
      </c>
      <c r="H73" s="194" t="s">
        <v>42</v>
      </c>
      <c r="I73" s="194" t="s">
        <v>42</v>
      </c>
      <c r="J73" s="194" t="s">
        <v>42</v>
      </c>
      <c r="K73" s="194" t="s">
        <v>42</v>
      </c>
      <c r="L73" s="194" t="s">
        <v>42</v>
      </c>
      <c r="M73" s="194" t="s">
        <v>42</v>
      </c>
      <c r="N73" s="194" t="s">
        <v>42</v>
      </c>
      <c r="O73" s="194" t="s">
        <v>42</v>
      </c>
      <c r="P73" s="194" t="s">
        <v>42</v>
      </c>
      <c r="Q73" s="194" t="s">
        <v>42</v>
      </c>
      <c r="R73" s="194" t="s">
        <v>42</v>
      </c>
      <c r="S73" s="194" t="s">
        <v>42</v>
      </c>
      <c r="T73" s="194" t="s">
        <v>42</v>
      </c>
      <c r="U73" s="194" t="s">
        <v>42</v>
      </c>
      <c r="V73" s="194" t="s">
        <v>42</v>
      </c>
      <c r="W73" s="194" t="s">
        <v>42</v>
      </c>
      <c r="X73" s="211" t="s">
        <v>42</v>
      </c>
      <c r="Y73" s="211" t="s">
        <v>42</v>
      </c>
      <c r="Z73" s="211" t="s">
        <v>42</v>
      </c>
      <c r="AA73" s="211" t="s">
        <v>42</v>
      </c>
      <c r="AB73" s="194" t="s">
        <v>42</v>
      </c>
      <c r="AC73" s="211" t="s">
        <v>42</v>
      </c>
    </row>
    <row r="74" spans="1:29" ht="14.25" customHeight="1">
      <c r="A74" s="193"/>
      <c r="B74" s="193"/>
      <c r="C74" s="193" t="s">
        <v>131</v>
      </c>
      <c r="D74" s="128" t="s">
        <v>132</v>
      </c>
      <c r="E74" s="129">
        <v>111</v>
      </c>
      <c r="F74" s="129">
        <v>211</v>
      </c>
      <c r="G74" s="194">
        <f>SUM(H74:AC74)</f>
        <v>3752653.64</v>
      </c>
      <c r="H74" s="194">
        <v>220000</v>
      </c>
      <c r="I74" s="194">
        <v>2844733.64</v>
      </c>
      <c r="J74" s="194"/>
      <c r="K74" s="194"/>
      <c r="L74" s="194"/>
      <c r="M74" s="194"/>
      <c r="N74" s="194"/>
      <c r="O74" s="194"/>
      <c r="P74" s="204">
        <v>571920</v>
      </c>
      <c r="Q74" s="194"/>
      <c r="R74" s="194"/>
      <c r="S74" s="194"/>
      <c r="T74" s="194"/>
      <c r="U74" s="194"/>
      <c r="V74" s="194"/>
      <c r="W74" s="194">
        <v>116000</v>
      </c>
      <c r="X74" s="211"/>
      <c r="Y74" s="211"/>
      <c r="Z74" s="211"/>
      <c r="AA74" s="211"/>
      <c r="AB74" s="211"/>
      <c r="AC74" s="211"/>
    </row>
    <row r="75" spans="1:29" ht="14.25" customHeight="1">
      <c r="A75" s="193"/>
      <c r="B75" s="193"/>
      <c r="C75" s="193" t="s">
        <v>133</v>
      </c>
      <c r="D75" s="128" t="s">
        <v>134</v>
      </c>
      <c r="E75" s="129">
        <v>119</v>
      </c>
      <c r="F75" s="129">
        <v>213</v>
      </c>
      <c r="G75" s="194">
        <f>SUM(H75:AC75)</f>
        <v>1085084.94</v>
      </c>
      <c r="H75" s="194">
        <v>52085.94</v>
      </c>
      <c r="I75" s="194">
        <v>836319</v>
      </c>
      <c r="J75" s="194"/>
      <c r="K75" s="194"/>
      <c r="L75" s="194"/>
      <c r="M75" s="194"/>
      <c r="N75" s="194"/>
      <c r="O75" s="194"/>
      <c r="P75" s="204">
        <v>172680</v>
      </c>
      <c r="Q75" s="194"/>
      <c r="R75" s="194"/>
      <c r="S75" s="194"/>
      <c r="T75" s="194"/>
      <c r="U75" s="194"/>
      <c r="V75" s="194"/>
      <c r="W75" s="194">
        <v>24000</v>
      </c>
      <c r="X75" s="211"/>
      <c r="Y75" s="211"/>
      <c r="Z75" s="211"/>
      <c r="AA75" s="211"/>
      <c r="AB75" s="211"/>
      <c r="AC75" s="211"/>
    </row>
    <row r="76" spans="1:29" ht="23.25" customHeight="1">
      <c r="A76" s="193"/>
      <c r="B76" s="193" t="s">
        <v>135</v>
      </c>
      <c r="C76" s="193"/>
      <c r="D76" s="128" t="s">
        <v>136</v>
      </c>
      <c r="E76" s="129">
        <v>112</v>
      </c>
      <c r="F76" s="129"/>
      <c r="G76" s="194">
        <f>SUM(H76:AC76)</f>
        <v>1200</v>
      </c>
      <c r="H76" s="194">
        <f>SUM(H78:H81)</f>
        <v>0</v>
      </c>
      <c r="I76" s="194">
        <f>SUM(I78:I81)</f>
        <v>1200</v>
      </c>
      <c r="J76" s="194">
        <f>SUM(J78:J81)</f>
        <v>0</v>
      </c>
      <c r="K76" s="194">
        <f>SUM(K78:K81)</f>
        <v>0</v>
      </c>
      <c r="L76" s="194">
        <f>SUM(L78:L81)</f>
        <v>0</v>
      </c>
      <c r="M76" s="194"/>
      <c r="N76" s="194"/>
      <c r="O76" s="194"/>
      <c r="P76" s="200">
        <f>P78+P82</f>
        <v>0</v>
      </c>
      <c r="Q76" s="194"/>
      <c r="R76" s="194"/>
      <c r="S76" s="194">
        <f>SUM(S78:S81)</f>
        <v>0</v>
      </c>
      <c r="T76" s="194">
        <f>SUM(T78:T81)</f>
        <v>0</v>
      </c>
      <c r="U76" s="194"/>
      <c r="V76" s="194"/>
      <c r="W76" s="194">
        <f>SUM(W78:W81)</f>
        <v>0</v>
      </c>
      <c r="X76" s="211">
        <f>SUM(X78:X81)</f>
        <v>0</v>
      </c>
      <c r="Y76" s="211">
        <f>SUM(Y78:Y81)</f>
        <v>0</v>
      </c>
      <c r="Z76" s="211">
        <f>SUM(Z78:Z81)</f>
        <v>0</v>
      </c>
      <c r="AA76" s="211">
        <f>SUM(AA78:AA81)</f>
        <v>0</v>
      </c>
      <c r="AB76" s="211"/>
      <c r="AC76" s="211"/>
    </row>
    <row r="77" spans="1:29" ht="15.75" customHeight="1">
      <c r="A77" s="193"/>
      <c r="B77" s="193"/>
      <c r="C77" s="193" t="s">
        <v>41</v>
      </c>
      <c r="D77" s="128" t="s">
        <v>42</v>
      </c>
      <c r="E77" s="129" t="s">
        <v>42</v>
      </c>
      <c r="F77" s="129"/>
      <c r="G77" s="194" t="s">
        <v>42</v>
      </c>
      <c r="H77" s="194" t="s">
        <v>42</v>
      </c>
      <c r="I77" s="194" t="s">
        <v>42</v>
      </c>
      <c r="J77" s="194" t="s">
        <v>42</v>
      </c>
      <c r="K77" s="194" t="s">
        <v>42</v>
      </c>
      <c r="L77" s="194" t="s">
        <v>42</v>
      </c>
      <c r="M77" s="194" t="s">
        <v>42</v>
      </c>
      <c r="N77" s="194" t="s">
        <v>42</v>
      </c>
      <c r="O77" s="194" t="s">
        <v>42</v>
      </c>
      <c r="P77" s="194" t="s">
        <v>42</v>
      </c>
      <c r="Q77" s="194" t="s">
        <v>42</v>
      </c>
      <c r="R77" s="194" t="s">
        <v>42</v>
      </c>
      <c r="S77" s="194" t="s">
        <v>42</v>
      </c>
      <c r="T77" s="211" t="s">
        <v>42</v>
      </c>
      <c r="U77" s="194" t="s">
        <v>42</v>
      </c>
      <c r="V77" s="194" t="s">
        <v>42</v>
      </c>
      <c r="W77" s="211" t="s">
        <v>42</v>
      </c>
      <c r="X77" s="211" t="s">
        <v>42</v>
      </c>
      <c r="Y77" s="211" t="s">
        <v>42</v>
      </c>
      <c r="Z77" s="211"/>
      <c r="AA77" s="211" t="s">
        <v>42</v>
      </c>
      <c r="AB77" s="194" t="s">
        <v>42</v>
      </c>
      <c r="AC77" s="211" t="s">
        <v>42</v>
      </c>
    </row>
    <row r="78" spans="1:29" ht="14.25" customHeight="1">
      <c r="A78" s="193"/>
      <c r="B78" s="193"/>
      <c r="C78" s="193" t="s">
        <v>137</v>
      </c>
      <c r="D78" s="128" t="s">
        <v>138</v>
      </c>
      <c r="E78" s="129">
        <v>112</v>
      </c>
      <c r="F78" s="129">
        <v>212</v>
      </c>
      <c r="G78" s="194">
        <f>SUM(H78:AC78)</f>
        <v>1200</v>
      </c>
      <c r="H78" s="194">
        <v>0</v>
      </c>
      <c r="I78" s="194">
        <v>1200</v>
      </c>
      <c r="J78" s="194"/>
      <c r="K78" s="194"/>
      <c r="L78" s="194"/>
      <c r="M78" s="194"/>
      <c r="N78" s="194"/>
      <c r="O78" s="194"/>
      <c r="P78" s="194"/>
      <c r="Q78" s="194"/>
      <c r="R78" s="194"/>
      <c r="S78" s="194"/>
      <c r="T78" s="194"/>
      <c r="U78" s="194"/>
      <c r="V78" s="194"/>
      <c r="W78" s="194"/>
      <c r="X78" s="211"/>
      <c r="Y78" s="211"/>
      <c r="Z78" s="211"/>
      <c r="AA78" s="211"/>
      <c r="AB78" s="211"/>
      <c r="AC78" s="211"/>
    </row>
    <row r="79" spans="1:29" ht="15" customHeight="1">
      <c r="A79" s="193"/>
      <c r="B79" s="193"/>
      <c r="C79" s="193" t="s">
        <v>139</v>
      </c>
      <c r="D79" s="128" t="s">
        <v>140</v>
      </c>
      <c r="E79" s="129">
        <v>112</v>
      </c>
      <c r="F79" s="129">
        <v>222</v>
      </c>
      <c r="G79" s="194">
        <f>SUM(H79:AC79)</f>
        <v>0</v>
      </c>
      <c r="H79" s="194"/>
      <c r="I79" s="194"/>
      <c r="J79" s="194"/>
      <c r="K79" s="194"/>
      <c r="L79" s="194"/>
      <c r="M79" s="194"/>
      <c r="N79" s="194"/>
      <c r="O79" s="194"/>
      <c r="P79" s="194"/>
      <c r="Q79" s="194"/>
      <c r="R79" s="194"/>
      <c r="S79" s="194"/>
      <c r="T79" s="194"/>
      <c r="U79" s="194"/>
      <c r="V79" s="194"/>
      <c r="W79" s="194"/>
      <c r="X79" s="211"/>
      <c r="Y79" s="211"/>
      <c r="Z79" s="211"/>
      <c r="AA79" s="211"/>
      <c r="AB79" s="211"/>
      <c r="AC79" s="211"/>
    </row>
    <row r="80" spans="1:29" ht="15.75" customHeight="1">
      <c r="A80" s="193"/>
      <c r="B80" s="193"/>
      <c r="C80" s="193" t="s">
        <v>141</v>
      </c>
      <c r="D80" s="128" t="s">
        <v>142</v>
      </c>
      <c r="E80" s="129">
        <v>112</v>
      </c>
      <c r="F80" s="129">
        <v>262</v>
      </c>
      <c r="G80" s="194">
        <f>SUM(H80:AC80)</f>
        <v>0</v>
      </c>
      <c r="H80" s="194"/>
      <c r="I80" s="194"/>
      <c r="J80" s="194"/>
      <c r="K80" s="194"/>
      <c r="L80" s="194"/>
      <c r="M80" s="194"/>
      <c r="N80" s="194"/>
      <c r="O80" s="194"/>
      <c r="P80" s="194"/>
      <c r="Q80" s="194"/>
      <c r="R80" s="194"/>
      <c r="S80" s="194"/>
      <c r="T80" s="194"/>
      <c r="U80" s="194"/>
      <c r="V80" s="194"/>
      <c r="W80" s="194"/>
      <c r="X80" s="211"/>
      <c r="Y80" s="211"/>
      <c r="Z80" s="211"/>
      <c r="AA80" s="211"/>
      <c r="AB80" s="211"/>
      <c r="AC80" s="211"/>
    </row>
    <row r="81" spans="1:29" ht="15" customHeight="1">
      <c r="A81" s="193"/>
      <c r="B81" s="193"/>
      <c r="C81" s="193" t="s">
        <v>143</v>
      </c>
      <c r="D81" s="128" t="s">
        <v>144</v>
      </c>
      <c r="E81" s="129">
        <v>112</v>
      </c>
      <c r="F81" s="129">
        <v>290</v>
      </c>
      <c r="G81" s="194">
        <f>SUM(H81:AC81)</f>
        <v>0</v>
      </c>
      <c r="H81" s="194"/>
      <c r="I81" s="194"/>
      <c r="J81" s="194"/>
      <c r="K81" s="194"/>
      <c r="L81" s="194"/>
      <c r="M81" s="194"/>
      <c r="N81" s="194"/>
      <c r="O81" s="194"/>
      <c r="P81" s="194"/>
      <c r="Q81" s="194"/>
      <c r="R81" s="194"/>
      <c r="S81" s="194"/>
      <c r="T81" s="194"/>
      <c r="U81" s="194"/>
      <c r="V81" s="194"/>
      <c r="W81" s="194"/>
      <c r="X81" s="211"/>
      <c r="Y81" s="211"/>
      <c r="Z81" s="211"/>
      <c r="AA81" s="211"/>
      <c r="AB81" s="211"/>
      <c r="AC81" s="211"/>
    </row>
    <row r="82" spans="1:29" ht="24.75" customHeight="1">
      <c r="A82" s="193" t="s">
        <v>263</v>
      </c>
      <c r="B82" s="193"/>
      <c r="C82" s="193"/>
      <c r="D82" s="128" t="s">
        <v>146</v>
      </c>
      <c r="E82" s="129">
        <v>321</v>
      </c>
      <c r="F82" s="129">
        <v>262</v>
      </c>
      <c r="G82" s="194">
        <f>SUM(H82:AC82)</f>
        <v>0</v>
      </c>
      <c r="H82" s="194"/>
      <c r="I82" s="194"/>
      <c r="J82" s="194"/>
      <c r="K82" s="194"/>
      <c r="L82" s="194"/>
      <c r="M82" s="194"/>
      <c r="N82" s="194"/>
      <c r="O82" s="194"/>
      <c r="P82" s="194">
        <v>0</v>
      </c>
      <c r="Q82" s="194"/>
      <c r="R82" s="194"/>
      <c r="S82" s="194"/>
      <c r="T82" s="194"/>
      <c r="U82" s="194"/>
      <c r="V82" s="194"/>
      <c r="W82" s="194"/>
      <c r="X82" s="211"/>
      <c r="Y82" s="211"/>
      <c r="Z82" s="211"/>
      <c r="AA82" s="211"/>
      <c r="AB82" s="211"/>
      <c r="AC82" s="211"/>
    </row>
    <row r="83" spans="1:29" ht="15.75" customHeight="1">
      <c r="A83" s="193" t="s">
        <v>147</v>
      </c>
      <c r="B83" s="193"/>
      <c r="C83" s="193"/>
      <c r="D83" s="128" t="s">
        <v>148</v>
      </c>
      <c r="E83" s="129">
        <v>850</v>
      </c>
      <c r="F83" s="129"/>
      <c r="G83" s="194">
        <f>SUM(H83:AC83)</f>
        <v>9400</v>
      </c>
      <c r="H83" s="194">
        <f>SUM(H85:H87)</f>
        <v>0</v>
      </c>
      <c r="I83" s="194">
        <f>SUM(I85:I87)</f>
        <v>6200</v>
      </c>
      <c r="J83" s="194">
        <f>SUM(J85:J87)</f>
        <v>0</v>
      </c>
      <c r="K83" s="194">
        <f>SUM(K85:K87)</f>
        <v>0</v>
      </c>
      <c r="L83" s="194">
        <f>SUM(L85:L87)</f>
        <v>0</v>
      </c>
      <c r="M83" s="194"/>
      <c r="N83" s="194"/>
      <c r="O83" s="194"/>
      <c r="P83" s="194">
        <v>0</v>
      </c>
      <c r="Q83" s="194"/>
      <c r="R83" s="194"/>
      <c r="S83" s="194">
        <f>SUM(S85:S87)</f>
        <v>0</v>
      </c>
      <c r="T83" s="194">
        <f>SUM(T85:T87)</f>
        <v>0</v>
      </c>
      <c r="U83" s="194"/>
      <c r="V83" s="194"/>
      <c r="W83" s="194">
        <f>SUM(W85:W87)</f>
        <v>3200</v>
      </c>
      <c r="X83" s="211">
        <f>SUM(X85:X87)</f>
        <v>0</v>
      </c>
      <c r="Y83" s="211">
        <f>SUM(Y85:Y87)</f>
        <v>0</v>
      </c>
      <c r="Z83" s="211">
        <f>SUM(Z85:Z87)</f>
        <v>0</v>
      </c>
      <c r="AA83" s="211">
        <f>SUM(AA85:AA87)</f>
        <v>0</v>
      </c>
      <c r="AB83" s="211"/>
      <c r="AC83" s="211"/>
    </row>
    <row r="84" spans="1:29" ht="14.25" customHeight="1">
      <c r="A84" s="193"/>
      <c r="B84" s="193" t="s">
        <v>41</v>
      </c>
      <c r="C84" s="193"/>
      <c r="D84" s="128" t="s">
        <v>42</v>
      </c>
      <c r="E84" s="129" t="s">
        <v>42</v>
      </c>
      <c r="F84" s="129"/>
      <c r="G84" s="194" t="s">
        <v>42</v>
      </c>
      <c r="H84" s="194" t="s">
        <v>42</v>
      </c>
      <c r="I84" s="194" t="s">
        <v>42</v>
      </c>
      <c r="J84" s="194" t="s">
        <v>42</v>
      </c>
      <c r="K84" s="194" t="s">
        <v>42</v>
      </c>
      <c r="L84" s="194" t="s">
        <v>42</v>
      </c>
      <c r="M84" s="194" t="s">
        <v>42</v>
      </c>
      <c r="N84" s="194" t="s">
        <v>42</v>
      </c>
      <c r="O84" s="194" t="s">
        <v>42</v>
      </c>
      <c r="P84" s="194" t="s">
        <v>42</v>
      </c>
      <c r="Q84" s="194" t="s">
        <v>42</v>
      </c>
      <c r="R84" s="194" t="s">
        <v>42</v>
      </c>
      <c r="S84" s="194" t="s">
        <v>42</v>
      </c>
      <c r="T84" s="194" t="s">
        <v>42</v>
      </c>
      <c r="U84" s="194" t="s">
        <v>42</v>
      </c>
      <c r="V84" s="194" t="s">
        <v>42</v>
      </c>
      <c r="W84" s="194" t="s">
        <v>42</v>
      </c>
      <c r="X84" s="211" t="s">
        <v>42</v>
      </c>
      <c r="Y84" s="211" t="s">
        <v>42</v>
      </c>
      <c r="Z84" s="211" t="s">
        <v>42</v>
      </c>
      <c r="AA84" s="211" t="s">
        <v>42</v>
      </c>
      <c r="AB84" s="194" t="s">
        <v>42</v>
      </c>
      <c r="AC84" s="211" t="s">
        <v>42</v>
      </c>
    </row>
    <row r="85" spans="1:29" ht="24.75" customHeight="1">
      <c r="A85" s="193"/>
      <c r="B85" s="193" t="s">
        <v>149</v>
      </c>
      <c r="C85" s="193"/>
      <c r="D85" s="128" t="s">
        <v>150</v>
      </c>
      <c r="E85" s="129">
        <v>851</v>
      </c>
      <c r="F85" s="129">
        <v>290</v>
      </c>
      <c r="G85" s="194">
        <f>SUM(H85:AC85)</f>
        <v>6200</v>
      </c>
      <c r="H85" s="194"/>
      <c r="I85" s="194">
        <v>6200</v>
      </c>
      <c r="J85" s="194"/>
      <c r="K85" s="194"/>
      <c r="L85" s="194"/>
      <c r="M85" s="194"/>
      <c r="N85" s="194"/>
      <c r="O85" s="194"/>
      <c r="P85" s="194"/>
      <c r="Q85" s="194"/>
      <c r="R85" s="194"/>
      <c r="S85" s="194"/>
      <c r="T85" s="194"/>
      <c r="U85" s="194"/>
      <c r="V85" s="194"/>
      <c r="W85" s="194"/>
      <c r="X85" s="211"/>
      <c r="Y85" s="211"/>
      <c r="Z85" s="211"/>
      <c r="AA85" s="211"/>
      <c r="AB85" s="211"/>
      <c r="AC85" s="211"/>
    </row>
    <row r="86" spans="1:29" ht="15.75" customHeight="1">
      <c r="A86" s="193"/>
      <c r="B86" s="193" t="s">
        <v>151</v>
      </c>
      <c r="C86" s="193"/>
      <c r="D86" s="128" t="s">
        <v>152</v>
      </c>
      <c r="E86" s="129">
        <v>852</v>
      </c>
      <c r="F86" s="129">
        <v>290</v>
      </c>
      <c r="G86" s="194">
        <f>SUM(H86:AC86)</f>
        <v>0</v>
      </c>
      <c r="H86" s="194"/>
      <c r="I86" s="194"/>
      <c r="J86" s="194"/>
      <c r="K86" s="194"/>
      <c r="L86" s="194"/>
      <c r="M86" s="194"/>
      <c r="N86" s="194"/>
      <c r="O86" s="194"/>
      <c r="P86" s="194"/>
      <c r="Q86" s="194"/>
      <c r="R86" s="194"/>
      <c r="S86" s="194"/>
      <c r="T86" s="194"/>
      <c r="U86" s="194"/>
      <c r="V86" s="194"/>
      <c r="W86" s="194"/>
      <c r="X86" s="211"/>
      <c r="Y86" s="211"/>
      <c r="Z86" s="211"/>
      <c r="AA86" s="211"/>
      <c r="AB86" s="211"/>
      <c r="AC86" s="211"/>
    </row>
    <row r="87" spans="1:29" ht="15" customHeight="1">
      <c r="A87" s="193"/>
      <c r="B87" s="193" t="s">
        <v>153</v>
      </c>
      <c r="C87" s="193"/>
      <c r="D87" s="128" t="s">
        <v>154</v>
      </c>
      <c r="E87" s="129">
        <v>853</v>
      </c>
      <c r="F87" s="129">
        <v>290</v>
      </c>
      <c r="G87" s="194">
        <f>SUM(H87:AC87)</f>
        <v>3200</v>
      </c>
      <c r="H87" s="194"/>
      <c r="I87" s="194"/>
      <c r="J87" s="194"/>
      <c r="K87" s="194"/>
      <c r="L87" s="194"/>
      <c r="M87" s="194"/>
      <c r="N87" s="194"/>
      <c r="O87" s="194"/>
      <c r="P87" s="194"/>
      <c r="Q87" s="194"/>
      <c r="R87" s="194"/>
      <c r="S87" s="194"/>
      <c r="T87" s="194"/>
      <c r="U87" s="194"/>
      <c r="V87" s="194"/>
      <c r="W87" s="194">
        <v>3200</v>
      </c>
      <c r="X87" s="211"/>
      <c r="Y87" s="211"/>
      <c r="Z87" s="211"/>
      <c r="AA87" s="211"/>
      <c r="AB87" s="211"/>
      <c r="AC87" s="211"/>
    </row>
    <row r="88" spans="1:29" ht="27" customHeight="1">
      <c r="A88" s="193" t="s">
        <v>298</v>
      </c>
      <c r="B88" s="193"/>
      <c r="C88" s="193"/>
      <c r="D88" s="128" t="s">
        <v>156</v>
      </c>
      <c r="E88" s="129">
        <v>830</v>
      </c>
      <c r="F88" s="129"/>
      <c r="G88" s="194">
        <f>SUM(H88:AC88)</f>
        <v>0</v>
      </c>
      <c r="H88" s="194">
        <f>SUM(H90)</f>
        <v>0</v>
      </c>
      <c r="I88" s="194">
        <f>SUM(I90)</f>
        <v>0</v>
      </c>
      <c r="J88" s="194">
        <f>SUM(J90)</f>
        <v>0</v>
      </c>
      <c r="K88" s="194">
        <f>SUM(K90)</f>
        <v>0</v>
      </c>
      <c r="L88" s="194">
        <f>SUM(L90)</f>
        <v>0</v>
      </c>
      <c r="M88" s="194"/>
      <c r="N88" s="194"/>
      <c r="O88" s="194"/>
      <c r="P88" s="194">
        <v>0</v>
      </c>
      <c r="Q88" s="194"/>
      <c r="R88" s="194"/>
      <c r="S88" s="194">
        <f>SUM(S90)</f>
        <v>0</v>
      </c>
      <c r="T88" s="194">
        <f>SUM(T90)</f>
        <v>0</v>
      </c>
      <c r="U88" s="194"/>
      <c r="V88" s="194"/>
      <c r="W88" s="194">
        <f>SUM(W90)</f>
        <v>0</v>
      </c>
      <c r="X88" s="211">
        <f>SUM(X90)</f>
        <v>0</v>
      </c>
      <c r="Y88" s="211">
        <f>SUM(Y90)</f>
        <v>0</v>
      </c>
      <c r="Z88" s="211">
        <f>SUM(Z90)</f>
        <v>0</v>
      </c>
      <c r="AA88" s="211">
        <f>SUM(AA90)</f>
        <v>0</v>
      </c>
      <c r="AB88" s="211"/>
      <c r="AC88" s="211"/>
    </row>
    <row r="89" spans="1:29" ht="13.5" customHeight="1">
      <c r="A89" s="193"/>
      <c r="B89" s="193" t="s">
        <v>41</v>
      </c>
      <c r="C89" s="193"/>
      <c r="D89" s="128" t="s">
        <v>42</v>
      </c>
      <c r="E89" s="129" t="s">
        <v>42</v>
      </c>
      <c r="F89" s="129"/>
      <c r="G89" s="194" t="s">
        <v>42</v>
      </c>
      <c r="H89" s="194" t="s">
        <v>42</v>
      </c>
      <c r="I89" s="194" t="s">
        <v>42</v>
      </c>
      <c r="J89" s="194" t="s">
        <v>42</v>
      </c>
      <c r="K89" s="194" t="s">
        <v>42</v>
      </c>
      <c r="L89" s="194" t="s">
        <v>42</v>
      </c>
      <c r="M89" s="194" t="s">
        <v>42</v>
      </c>
      <c r="N89" s="194" t="s">
        <v>42</v>
      </c>
      <c r="O89" s="194" t="s">
        <v>42</v>
      </c>
      <c r="P89" s="194" t="s">
        <v>42</v>
      </c>
      <c r="Q89" s="194" t="s">
        <v>42</v>
      </c>
      <c r="R89" s="194" t="s">
        <v>42</v>
      </c>
      <c r="S89" s="194" t="s">
        <v>42</v>
      </c>
      <c r="T89" s="194" t="s">
        <v>42</v>
      </c>
      <c r="U89" s="194" t="s">
        <v>42</v>
      </c>
      <c r="V89" s="194" t="s">
        <v>42</v>
      </c>
      <c r="W89" s="194" t="s">
        <v>42</v>
      </c>
      <c r="X89" s="211" t="s">
        <v>42</v>
      </c>
      <c r="Y89" s="211" t="s">
        <v>42</v>
      </c>
      <c r="Z89" s="211" t="s">
        <v>42</v>
      </c>
      <c r="AA89" s="211" t="s">
        <v>42</v>
      </c>
      <c r="AB89" s="194" t="s">
        <v>42</v>
      </c>
      <c r="AC89" s="211" t="s">
        <v>42</v>
      </c>
    </row>
    <row r="90" spans="1:29" ht="15" customHeight="1">
      <c r="A90" s="193"/>
      <c r="B90" s="193" t="s">
        <v>157</v>
      </c>
      <c r="C90" s="193"/>
      <c r="D90" s="128" t="s">
        <v>158</v>
      </c>
      <c r="E90" s="129">
        <v>831</v>
      </c>
      <c r="F90" s="129">
        <v>290</v>
      </c>
      <c r="G90" s="194">
        <f>SUM(H90:AC90)</f>
        <v>0</v>
      </c>
      <c r="H90" s="194"/>
      <c r="I90" s="194"/>
      <c r="J90" s="194"/>
      <c r="K90" s="194"/>
      <c r="L90" s="194"/>
      <c r="M90" s="194"/>
      <c r="N90" s="194"/>
      <c r="O90" s="194"/>
      <c r="P90" s="194"/>
      <c r="Q90" s="194"/>
      <c r="R90" s="194"/>
      <c r="S90" s="194"/>
      <c r="T90" s="194"/>
      <c r="U90" s="194"/>
      <c r="V90" s="194"/>
      <c r="W90" s="194"/>
      <c r="X90" s="211"/>
      <c r="Y90" s="211"/>
      <c r="Z90" s="211"/>
      <c r="AA90" s="211"/>
      <c r="AB90" s="211"/>
      <c r="AC90" s="211"/>
    </row>
    <row r="91" spans="1:29" ht="15.75" customHeight="1">
      <c r="A91" s="193" t="s">
        <v>268</v>
      </c>
      <c r="B91" s="193"/>
      <c r="C91" s="193"/>
      <c r="D91" s="128" t="s">
        <v>160</v>
      </c>
      <c r="E91" s="129" t="s">
        <v>42</v>
      </c>
      <c r="F91" s="129"/>
      <c r="G91" s="194">
        <f>SUM(H91:AC91)</f>
        <v>713268</v>
      </c>
      <c r="H91" s="194">
        <f>H93+H102+H113+H118</f>
        <v>194500</v>
      </c>
      <c r="I91" s="194">
        <f>I93+I102+I113+I118</f>
        <v>376968</v>
      </c>
      <c r="J91" s="194">
        <f>J93+J102+J113+J118</f>
        <v>0</v>
      </c>
      <c r="K91" s="194">
        <f>K93+K102+K113+K118</f>
        <v>0</v>
      </c>
      <c r="L91" s="194">
        <f>L93+L102+L113+L118</f>
        <v>0</v>
      </c>
      <c r="M91" s="194"/>
      <c r="N91" s="194"/>
      <c r="O91" s="194"/>
      <c r="P91" s="194">
        <v>0</v>
      </c>
      <c r="Q91" s="194"/>
      <c r="R91" s="194"/>
      <c r="S91" s="194">
        <f>S93+S102+S113+S118</f>
        <v>0</v>
      </c>
      <c r="T91" s="194">
        <f>T93+T102+T113+T118</f>
        <v>0</v>
      </c>
      <c r="U91" s="194"/>
      <c r="V91" s="194"/>
      <c r="W91" s="194">
        <f>W93+W102+W113+W118</f>
        <v>141800</v>
      </c>
      <c r="X91" s="211">
        <f>X93+X102+X113+X118</f>
        <v>0</v>
      </c>
      <c r="Y91" s="211">
        <f>Y93+Y102+Y113+Y118</f>
        <v>0</v>
      </c>
      <c r="Z91" s="211">
        <f>Z93+Z102+Z113+Z118</f>
        <v>0</v>
      </c>
      <c r="AA91" s="211">
        <f>AA93+AA102+AA113+AA118</f>
        <v>0</v>
      </c>
      <c r="AB91" s="211"/>
      <c r="AC91" s="211"/>
    </row>
    <row r="92" spans="1:29" ht="15.75" customHeight="1">
      <c r="A92" s="193"/>
      <c r="B92" s="193" t="s">
        <v>41</v>
      </c>
      <c r="C92" s="193"/>
      <c r="D92" s="128" t="s">
        <v>42</v>
      </c>
      <c r="E92" s="129" t="s">
        <v>42</v>
      </c>
      <c r="F92" s="129"/>
      <c r="G92" s="194" t="s">
        <v>42</v>
      </c>
      <c r="H92" s="194" t="s">
        <v>42</v>
      </c>
      <c r="I92" s="194" t="s">
        <v>42</v>
      </c>
      <c r="J92" s="194" t="s">
        <v>42</v>
      </c>
      <c r="K92" s="194" t="s">
        <v>42</v>
      </c>
      <c r="L92" s="194" t="s">
        <v>42</v>
      </c>
      <c r="M92" s="194" t="s">
        <v>42</v>
      </c>
      <c r="N92" s="194" t="s">
        <v>42</v>
      </c>
      <c r="O92" s="194" t="s">
        <v>42</v>
      </c>
      <c r="P92" s="194" t="s">
        <v>42</v>
      </c>
      <c r="Q92" s="194" t="s">
        <v>42</v>
      </c>
      <c r="R92" s="194" t="s">
        <v>42</v>
      </c>
      <c r="S92" s="194" t="s">
        <v>42</v>
      </c>
      <c r="T92" s="194" t="s">
        <v>42</v>
      </c>
      <c r="U92" s="194" t="s">
        <v>42</v>
      </c>
      <c r="V92" s="194" t="s">
        <v>42</v>
      </c>
      <c r="W92" s="194" t="s">
        <v>42</v>
      </c>
      <c r="X92" s="211" t="s">
        <v>42</v>
      </c>
      <c r="Y92" s="211" t="s">
        <v>42</v>
      </c>
      <c r="Z92" s="211" t="s">
        <v>42</v>
      </c>
      <c r="AA92" s="211" t="s">
        <v>42</v>
      </c>
      <c r="AB92" s="194" t="s">
        <v>42</v>
      </c>
      <c r="AC92" s="211" t="s">
        <v>42</v>
      </c>
    </row>
    <row r="93" spans="1:29" ht="39" customHeight="1">
      <c r="A93" s="193"/>
      <c r="B93" s="193" t="s">
        <v>161</v>
      </c>
      <c r="C93" s="193"/>
      <c r="D93" s="128" t="s">
        <v>162</v>
      </c>
      <c r="E93" s="129">
        <v>243</v>
      </c>
      <c r="F93" s="129"/>
      <c r="G93" s="194">
        <f>SUM(H93:AC93)</f>
        <v>0</v>
      </c>
      <c r="H93" s="194">
        <f>SUM(H95:H101)</f>
        <v>0</v>
      </c>
      <c r="I93" s="194">
        <f>SUM(I95:I101)</f>
        <v>0</v>
      </c>
      <c r="J93" s="194">
        <f>SUM(J95:J101)</f>
        <v>0</v>
      </c>
      <c r="K93" s="194">
        <f>SUM(K95:K101)</f>
        <v>0</v>
      </c>
      <c r="L93" s="194">
        <f>SUM(L95:L101)</f>
        <v>0</v>
      </c>
      <c r="M93" s="194"/>
      <c r="N93" s="194"/>
      <c r="O93" s="194"/>
      <c r="P93" s="194">
        <v>0</v>
      </c>
      <c r="Q93" s="194"/>
      <c r="R93" s="194"/>
      <c r="S93" s="194">
        <f>SUM(S95:S101)</f>
        <v>0</v>
      </c>
      <c r="T93" s="194">
        <f>SUM(T95:T101)</f>
        <v>0</v>
      </c>
      <c r="U93" s="194"/>
      <c r="V93" s="194"/>
      <c r="W93" s="194">
        <f>SUM(W95:W101)</f>
        <v>0</v>
      </c>
      <c r="X93" s="211">
        <f>SUM(X95:X101)</f>
        <v>0</v>
      </c>
      <c r="Y93" s="211">
        <f>SUM(Y95:Y101)</f>
        <v>0</v>
      </c>
      <c r="Z93" s="211">
        <f>SUM(Z95:Z101)</f>
        <v>0</v>
      </c>
      <c r="AA93" s="211">
        <f>SUM(AA95:AA101)</f>
        <v>0</v>
      </c>
      <c r="AB93" s="211"/>
      <c r="AC93" s="211"/>
    </row>
    <row r="94" spans="1:29" ht="13.5" customHeight="1">
      <c r="A94" s="193"/>
      <c r="B94" s="193"/>
      <c r="C94" s="193" t="s">
        <v>41</v>
      </c>
      <c r="D94" s="128" t="s">
        <v>42</v>
      </c>
      <c r="E94" s="129" t="s">
        <v>42</v>
      </c>
      <c r="F94" s="129"/>
      <c r="G94" s="194" t="s">
        <v>42</v>
      </c>
      <c r="H94" s="194" t="s">
        <v>42</v>
      </c>
      <c r="I94" s="194" t="s">
        <v>42</v>
      </c>
      <c r="J94" s="194" t="s">
        <v>42</v>
      </c>
      <c r="K94" s="194" t="s">
        <v>42</v>
      </c>
      <c r="L94" s="194" t="s">
        <v>42</v>
      </c>
      <c r="M94" s="194" t="s">
        <v>42</v>
      </c>
      <c r="N94" s="194" t="s">
        <v>42</v>
      </c>
      <c r="O94" s="194" t="s">
        <v>42</v>
      </c>
      <c r="P94" s="194" t="s">
        <v>42</v>
      </c>
      <c r="Q94" s="194" t="s">
        <v>42</v>
      </c>
      <c r="R94" s="194" t="s">
        <v>42</v>
      </c>
      <c r="S94" s="194" t="s">
        <v>42</v>
      </c>
      <c r="T94" s="194" t="s">
        <v>42</v>
      </c>
      <c r="U94" s="194" t="s">
        <v>42</v>
      </c>
      <c r="V94" s="194" t="s">
        <v>42</v>
      </c>
      <c r="W94" s="194" t="s">
        <v>42</v>
      </c>
      <c r="X94" s="211" t="s">
        <v>42</v>
      </c>
      <c r="Y94" s="211" t="s">
        <v>42</v>
      </c>
      <c r="Z94" s="211" t="s">
        <v>42</v>
      </c>
      <c r="AA94" s="211" t="s">
        <v>42</v>
      </c>
      <c r="AB94" s="194" t="s">
        <v>42</v>
      </c>
      <c r="AC94" s="211" t="s">
        <v>42</v>
      </c>
    </row>
    <row r="95" spans="1:29" ht="15" customHeight="1">
      <c r="A95" s="193"/>
      <c r="B95" s="193"/>
      <c r="C95" s="193" t="s">
        <v>139</v>
      </c>
      <c r="D95" s="128" t="s">
        <v>163</v>
      </c>
      <c r="E95" s="129">
        <v>243</v>
      </c>
      <c r="F95" s="129">
        <v>222</v>
      </c>
      <c r="G95" s="194">
        <f>SUM(H95:AC95)</f>
        <v>0</v>
      </c>
      <c r="H95" s="194"/>
      <c r="I95" s="194"/>
      <c r="J95" s="194"/>
      <c r="K95" s="194"/>
      <c r="L95" s="194"/>
      <c r="M95" s="194"/>
      <c r="N95" s="194"/>
      <c r="O95" s="194"/>
      <c r="P95" s="194"/>
      <c r="Q95" s="194"/>
      <c r="R95" s="194"/>
      <c r="S95" s="194"/>
      <c r="T95" s="194"/>
      <c r="U95" s="194"/>
      <c r="V95" s="194"/>
      <c r="W95" s="194"/>
      <c r="X95" s="211"/>
      <c r="Y95" s="211"/>
      <c r="Z95" s="211"/>
      <c r="AA95" s="211"/>
      <c r="AB95" s="211"/>
      <c r="AC95" s="211"/>
    </row>
    <row r="96" spans="1:29" ht="15.75" customHeight="1">
      <c r="A96" s="193"/>
      <c r="B96" s="193"/>
      <c r="C96" s="193" t="s">
        <v>164</v>
      </c>
      <c r="D96" s="128" t="s">
        <v>165</v>
      </c>
      <c r="E96" s="129">
        <v>243</v>
      </c>
      <c r="F96" s="129">
        <v>224</v>
      </c>
      <c r="G96" s="194">
        <f>SUM(H96:AC96)</f>
        <v>0</v>
      </c>
      <c r="H96" s="194"/>
      <c r="I96" s="194"/>
      <c r="J96" s="194"/>
      <c r="K96" s="194"/>
      <c r="L96" s="194"/>
      <c r="M96" s="194"/>
      <c r="N96" s="194"/>
      <c r="O96" s="194"/>
      <c r="P96" s="194"/>
      <c r="Q96" s="194"/>
      <c r="R96" s="194"/>
      <c r="S96" s="194"/>
      <c r="T96" s="194"/>
      <c r="U96" s="194"/>
      <c r="V96" s="194"/>
      <c r="W96" s="194"/>
      <c r="X96" s="211"/>
      <c r="Y96" s="211"/>
      <c r="Z96" s="211"/>
      <c r="AA96" s="211"/>
      <c r="AB96" s="211"/>
      <c r="AC96" s="211"/>
    </row>
    <row r="97" spans="1:29" ht="15" customHeight="1">
      <c r="A97" s="193"/>
      <c r="B97" s="193"/>
      <c r="C97" s="193" t="s">
        <v>166</v>
      </c>
      <c r="D97" s="128" t="s">
        <v>167</v>
      </c>
      <c r="E97" s="129">
        <v>243</v>
      </c>
      <c r="F97" s="129">
        <v>225</v>
      </c>
      <c r="G97" s="194">
        <f>SUM(H97:AC97)</f>
        <v>0</v>
      </c>
      <c r="H97" s="194"/>
      <c r="I97" s="194"/>
      <c r="J97" s="194"/>
      <c r="K97" s="194"/>
      <c r="L97" s="194"/>
      <c r="M97" s="194"/>
      <c r="N97" s="194"/>
      <c r="O97" s="194"/>
      <c r="P97" s="194"/>
      <c r="Q97" s="194"/>
      <c r="R97" s="194"/>
      <c r="S97" s="194"/>
      <c r="T97" s="194"/>
      <c r="U97" s="194"/>
      <c r="V97" s="194"/>
      <c r="W97" s="194"/>
      <c r="X97" s="211"/>
      <c r="Y97" s="211"/>
      <c r="Z97" s="211"/>
      <c r="AA97" s="211"/>
      <c r="AB97" s="211"/>
      <c r="AC97" s="211"/>
    </row>
    <row r="98" spans="1:29" ht="15.75" customHeight="1">
      <c r="A98" s="193"/>
      <c r="B98" s="193"/>
      <c r="C98" s="193" t="s">
        <v>168</v>
      </c>
      <c r="D98" s="128" t="s">
        <v>169</v>
      </c>
      <c r="E98" s="129">
        <v>243</v>
      </c>
      <c r="F98" s="129">
        <v>226</v>
      </c>
      <c r="G98" s="194">
        <f>SUM(H98:AC98)</f>
        <v>0</v>
      </c>
      <c r="H98" s="194"/>
      <c r="I98" s="194"/>
      <c r="J98" s="194"/>
      <c r="K98" s="194"/>
      <c r="L98" s="194"/>
      <c r="M98" s="194"/>
      <c r="N98" s="194"/>
      <c r="O98" s="194"/>
      <c r="P98" s="194"/>
      <c r="Q98" s="194"/>
      <c r="R98" s="194"/>
      <c r="S98" s="194"/>
      <c r="T98" s="194"/>
      <c r="U98" s="194"/>
      <c r="V98" s="194"/>
      <c r="W98" s="194"/>
      <c r="X98" s="211"/>
      <c r="Y98" s="211"/>
      <c r="Z98" s="211"/>
      <c r="AA98" s="211"/>
      <c r="AB98" s="211"/>
      <c r="AC98" s="211"/>
    </row>
    <row r="99" spans="1:29" ht="15.75" customHeight="1">
      <c r="A99" s="193"/>
      <c r="B99" s="193"/>
      <c r="C99" s="193" t="s">
        <v>143</v>
      </c>
      <c r="D99" s="128" t="s">
        <v>170</v>
      </c>
      <c r="E99" s="129">
        <v>243</v>
      </c>
      <c r="F99" s="129">
        <v>290</v>
      </c>
      <c r="G99" s="194">
        <f>SUM(H99:AC99)</f>
        <v>0</v>
      </c>
      <c r="H99" s="194"/>
      <c r="I99" s="194"/>
      <c r="J99" s="194"/>
      <c r="K99" s="194"/>
      <c r="L99" s="194"/>
      <c r="M99" s="194"/>
      <c r="N99" s="194"/>
      <c r="O99" s="194"/>
      <c r="P99" s="194"/>
      <c r="Q99" s="194"/>
      <c r="R99" s="194"/>
      <c r="S99" s="194"/>
      <c r="T99" s="194"/>
      <c r="U99" s="194"/>
      <c r="V99" s="194"/>
      <c r="W99" s="194"/>
      <c r="X99" s="211"/>
      <c r="Y99" s="211"/>
      <c r="Z99" s="211"/>
      <c r="AA99" s="211"/>
      <c r="AB99" s="211"/>
      <c r="AC99" s="211"/>
    </row>
    <row r="100" spans="1:29" ht="15.75" customHeight="1">
      <c r="A100" s="193"/>
      <c r="B100" s="193"/>
      <c r="C100" s="193" t="s">
        <v>171</v>
      </c>
      <c r="D100" s="128" t="s">
        <v>172</v>
      </c>
      <c r="E100" s="129">
        <v>243</v>
      </c>
      <c r="F100" s="129">
        <v>310</v>
      </c>
      <c r="G100" s="194">
        <f>SUM(H100:AC100)</f>
        <v>0</v>
      </c>
      <c r="H100" s="194"/>
      <c r="I100" s="194"/>
      <c r="J100" s="194"/>
      <c r="K100" s="194"/>
      <c r="L100" s="194"/>
      <c r="M100" s="194"/>
      <c r="N100" s="194"/>
      <c r="O100" s="194"/>
      <c r="P100" s="194"/>
      <c r="Q100" s="194"/>
      <c r="R100" s="194"/>
      <c r="S100" s="194"/>
      <c r="T100" s="194"/>
      <c r="U100" s="194"/>
      <c r="V100" s="194"/>
      <c r="W100" s="194"/>
      <c r="X100" s="211"/>
      <c r="Y100" s="211"/>
      <c r="Z100" s="211"/>
      <c r="AA100" s="211"/>
      <c r="AB100" s="211"/>
      <c r="AC100" s="211"/>
    </row>
    <row r="101" spans="1:29" ht="13.5" customHeight="1">
      <c r="A101" s="193"/>
      <c r="B101" s="193"/>
      <c r="C101" s="193" t="s">
        <v>173</v>
      </c>
      <c r="D101" s="128" t="s">
        <v>174</v>
      </c>
      <c r="E101" s="129">
        <v>243</v>
      </c>
      <c r="F101" s="129">
        <v>340</v>
      </c>
      <c r="G101" s="194">
        <f>SUM(H101:AC101)</f>
        <v>0</v>
      </c>
      <c r="H101" s="194"/>
      <c r="I101" s="194"/>
      <c r="J101" s="194"/>
      <c r="K101" s="194"/>
      <c r="L101" s="194"/>
      <c r="M101" s="194"/>
      <c r="N101" s="194"/>
      <c r="O101" s="194"/>
      <c r="P101" s="194"/>
      <c r="Q101" s="194"/>
      <c r="R101" s="194"/>
      <c r="S101" s="194"/>
      <c r="T101" s="194"/>
      <c r="U101" s="194"/>
      <c r="V101" s="194"/>
      <c r="W101" s="194"/>
      <c r="X101" s="211"/>
      <c r="Y101" s="211"/>
      <c r="Z101" s="211"/>
      <c r="AA101" s="211"/>
      <c r="AB101" s="211"/>
      <c r="AC101" s="211"/>
    </row>
    <row r="102" spans="1:29" ht="25.5" customHeight="1">
      <c r="A102" s="193"/>
      <c r="B102" s="193" t="s">
        <v>175</v>
      </c>
      <c r="C102" s="193"/>
      <c r="D102" s="128" t="s">
        <v>176</v>
      </c>
      <c r="E102" s="129">
        <v>244</v>
      </c>
      <c r="F102" s="129"/>
      <c r="G102" s="194">
        <f>SUM(H102:AC102)</f>
        <v>713268</v>
      </c>
      <c r="H102" s="194">
        <f>SUM(H104:H112)</f>
        <v>194500</v>
      </c>
      <c r="I102" s="194">
        <f>SUM(I104:I112)</f>
        <v>376968</v>
      </c>
      <c r="J102" s="194">
        <f>SUM(J104:J112)</f>
        <v>0</v>
      </c>
      <c r="K102" s="194">
        <f>SUM(K104:K112)</f>
        <v>0</v>
      </c>
      <c r="L102" s="194">
        <f>SUM(L104:L112)</f>
        <v>0</v>
      </c>
      <c r="M102" s="194"/>
      <c r="N102" s="194"/>
      <c r="O102" s="194"/>
      <c r="P102" s="194">
        <v>0</v>
      </c>
      <c r="Q102" s="194"/>
      <c r="R102" s="194"/>
      <c r="S102" s="194">
        <f>SUM(S104:S112)</f>
        <v>0</v>
      </c>
      <c r="T102" s="194">
        <f>SUM(T104:T112)</f>
        <v>0</v>
      </c>
      <c r="U102" s="194"/>
      <c r="V102" s="194"/>
      <c r="W102" s="194">
        <f>SUM(W104:W112)</f>
        <v>141800</v>
      </c>
      <c r="X102" s="211">
        <f>SUM(X104:X112)</f>
        <v>0</v>
      </c>
      <c r="Y102" s="211">
        <f>SUM(Y104:Y112)</f>
        <v>0</v>
      </c>
      <c r="Z102" s="211">
        <f>SUM(Z104:Z112)</f>
        <v>0</v>
      </c>
      <c r="AA102" s="211">
        <f>SUM(AA104:AA112)</f>
        <v>0</v>
      </c>
      <c r="AB102" s="211"/>
      <c r="AC102" s="211"/>
    </row>
    <row r="103" spans="1:29" ht="15.75" customHeight="1">
      <c r="A103" s="193"/>
      <c r="B103" s="193"/>
      <c r="C103" s="193" t="s">
        <v>41</v>
      </c>
      <c r="D103" s="128" t="s">
        <v>42</v>
      </c>
      <c r="E103" s="129" t="s">
        <v>42</v>
      </c>
      <c r="F103" s="129"/>
      <c r="G103" s="194" t="s">
        <v>42</v>
      </c>
      <c r="H103" s="194" t="s">
        <v>42</v>
      </c>
      <c r="I103" s="194" t="s">
        <v>42</v>
      </c>
      <c r="J103" s="194" t="s">
        <v>42</v>
      </c>
      <c r="K103" s="194" t="s">
        <v>42</v>
      </c>
      <c r="L103" s="194" t="s">
        <v>42</v>
      </c>
      <c r="M103" s="194" t="s">
        <v>42</v>
      </c>
      <c r="N103" s="194" t="s">
        <v>42</v>
      </c>
      <c r="O103" s="194" t="s">
        <v>42</v>
      </c>
      <c r="P103" s="194" t="s">
        <v>42</v>
      </c>
      <c r="Q103" s="194" t="s">
        <v>42</v>
      </c>
      <c r="R103" s="194" t="s">
        <v>42</v>
      </c>
      <c r="S103" s="194" t="s">
        <v>42</v>
      </c>
      <c r="T103" s="194" t="s">
        <v>42</v>
      </c>
      <c r="U103" s="194" t="s">
        <v>42</v>
      </c>
      <c r="V103" s="194" t="s">
        <v>42</v>
      </c>
      <c r="W103" s="194" t="s">
        <v>42</v>
      </c>
      <c r="X103" s="211" t="s">
        <v>42</v>
      </c>
      <c r="Y103" s="211" t="s">
        <v>42</v>
      </c>
      <c r="Z103" s="211" t="s">
        <v>42</v>
      </c>
      <c r="AA103" s="211" t="s">
        <v>42</v>
      </c>
      <c r="AB103" s="194" t="s">
        <v>42</v>
      </c>
      <c r="AC103" s="211" t="s">
        <v>42</v>
      </c>
    </row>
    <row r="104" spans="1:29" ht="12.75" customHeight="1">
      <c r="A104" s="193"/>
      <c r="B104" s="193"/>
      <c r="C104" s="193" t="s">
        <v>177</v>
      </c>
      <c r="D104" s="128" t="s">
        <v>178</v>
      </c>
      <c r="E104" s="129">
        <v>244</v>
      </c>
      <c r="F104" s="129">
        <v>221</v>
      </c>
      <c r="G104" s="194">
        <f>SUM(H104:AC104)</f>
        <v>46000</v>
      </c>
      <c r="H104" s="194">
        <v>7000</v>
      </c>
      <c r="I104" s="194">
        <v>39000</v>
      </c>
      <c r="J104" s="194"/>
      <c r="K104" s="194"/>
      <c r="L104" s="194"/>
      <c r="M104" s="194"/>
      <c r="N104" s="194"/>
      <c r="O104" s="194"/>
      <c r="P104" s="194"/>
      <c r="Q104" s="194"/>
      <c r="R104" s="194"/>
      <c r="S104" s="194"/>
      <c r="T104" s="194"/>
      <c r="U104" s="194"/>
      <c r="V104" s="194"/>
      <c r="W104" s="194"/>
      <c r="X104" s="211"/>
      <c r="Y104" s="211"/>
      <c r="Z104" s="211"/>
      <c r="AA104" s="211"/>
      <c r="AB104" s="211"/>
      <c r="AC104" s="211"/>
    </row>
    <row r="105" spans="1:29" ht="15.75" customHeight="1">
      <c r="A105" s="193"/>
      <c r="B105" s="193"/>
      <c r="C105" s="193" t="s">
        <v>139</v>
      </c>
      <c r="D105" s="128" t="s">
        <v>179</v>
      </c>
      <c r="E105" s="129">
        <v>244</v>
      </c>
      <c r="F105" s="129">
        <v>222</v>
      </c>
      <c r="G105" s="194">
        <f>SUM(H105:AC105)</f>
        <v>2000</v>
      </c>
      <c r="H105" s="194">
        <v>0</v>
      </c>
      <c r="I105" s="194">
        <v>0</v>
      </c>
      <c r="J105" s="194"/>
      <c r="K105" s="194"/>
      <c r="L105" s="194"/>
      <c r="M105" s="194"/>
      <c r="N105" s="194"/>
      <c r="O105" s="194"/>
      <c r="P105" s="194"/>
      <c r="Q105" s="194"/>
      <c r="R105" s="194"/>
      <c r="S105" s="194"/>
      <c r="T105" s="194"/>
      <c r="U105" s="194"/>
      <c r="V105" s="194"/>
      <c r="W105" s="194">
        <v>2000</v>
      </c>
      <c r="X105" s="211"/>
      <c r="Y105" s="211"/>
      <c r="Z105" s="211"/>
      <c r="AA105" s="211"/>
      <c r="AB105" s="211"/>
      <c r="AC105" s="211"/>
    </row>
    <row r="106" spans="1:29" ht="15" customHeight="1">
      <c r="A106" s="193"/>
      <c r="B106" s="193"/>
      <c r="C106" s="193" t="s">
        <v>180</v>
      </c>
      <c r="D106" s="128" t="s">
        <v>181</v>
      </c>
      <c r="E106" s="129">
        <v>244</v>
      </c>
      <c r="F106" s="129">
        <v>223</v>
      </c>
      <c r="G106" s="194">
        <f>SUM(H106:AC106)</f>
        <v>86900</v>
      </c>
      <c r="H106" s="194">
        <v>86900</v>
      </c>
      <c r="I106" s="194">
        <v>0</v>
      </c>
      <c r="J106" s="194"/>
      <c r="K106" s="194"/>
      <c r="L106" s="194"/>
      <c r="M106" s="194"/>
      <c r="N106" s="194"/>
      <c r="O106" s="194"/>
      <c r="P106" s="194"/>
      <c r="Q106" s="194"/>
      <c r="R106" s="194"/>
      <c r="S106" s="194"/>
      <c r="T106" s="194"/>
      <c r="U106" s="194"/>
      <c r="V106" s="194"/>
      <c r="W106" s="194"/>
      <c r="X106" s="211"/>
      <c r="Y106" s="211"/>
      <c r="Z106" s="211"/>
      <c r="AA106" s="211"/>
      <c r="AB106" s="211"/>
      <c r="AC106" s="211"/>
    </row>
    <row r="107" spans="1:29" ht="13.5" customHeight="1">
      <c r="A107" s="193"/>
      <c r="B107" s="193"/>
      <c r="C107" s="193" t="s">
        <v>164</v>
      </c>
      <c r="D107" s="128" t="s">
        <v>182</v>
      </c>
      <c r="E107" s="129">
        <v>244</v>
      </c>
      <c r="F107" s="129">
        <v>224</v>
      </c>
      <c r="G107" s="194">
        <f>SUM(H107:AC107)</f>
        <v>293568</v>
      </c>
      <c r="H107" s="194">
        <v>0</v>
      </c>
      <c r="I107" s="194">
        <v>293568</v>
      </c>
      <c r="J107" s="194"/>
      <c r="K107" s="194"/>
      <c r="L107" s="194"/>
      <c r="M107" s="194"/>
      <c r="N107" s="194"/>
      <c r="O107" s="194"/>
      <c r="P107" s="194"/>
      <c r="Q107" s="194"/>
      <c r="R107" s="194"/>
      <c r="S107" s="194"/>
      <c r="T107" s="194"/>
      <c r="U107" s="194"/>
      <c r="V107" s="194"/>
      <c r="W107" s="194"/>
      <c r="X107" s="211"/>
      <c r="Y107" s="211"/>
      <c r="Z107" s="211"/>
      <c r="AA107" s="211"/>
      <c r="AB107" s="211"/>
      <c r="AC107" s="211"/>
    </row>
    <row r="108" spans="1:29" ht="15" customHeight="1">
      <c r="A108" s="193"/>
      <c r="B108" s="193"/>
      <c r="C108" s="193" t="s">
        <v>166</v>
      </c>
      <c r="D108" s="128" t="s">
        <v>183</v>
      </c>
      <c r="E108" s="129">
        <v>244</v>
      </c>
      <c r="F108" s="129">
        <v>225</v>
      </c>
      <c r="G108" s="194">
        <f>SUM(H108:AC108)</f>
        <v>111500</v>
      </c>
      <c r="H108" s="194">
        <v>90600</v>
      </c>
      <c r="I108" s="194">
        <v>6000</v>
      </c>
      <c r="J108" s="194"/>
      <c r="K108" s="194"/>
      <c r="L108" s="194"/>
      <c r="M108" s="194"/>
      <c r="N108" s="194"/>
      <c r="O108" s="194"/>
      <c r="P108" s="194"/>
      <c r="Q108" s="194"/>
      <c r="R108" s="194"/>
      <c r="S108" s="194"/>
      <c r="T108" s="194"/>
      <c r="U108" s="194"/>
      <c r="V108" s="194"/>
      <c r="W108" s="194">
        <v>14900</v>
      </c>
      <c r="X108" s="211"/>
      <c r="Y108" s="211"/>
      <c r="Z108" s="211"/>
      <c r="AA108" s="211"/>
      <c r="AB108" s="211"/>
      <c r="AC108" s="211"/>
    </row>
    <row r="109" spans="1:29" ht="15" customHeight="1">
      <c r="A109" s="193"/>
      <c r="B109" s="193"/>
      <c r="C109" s="193" t="s">
        <v>168</v>
      </c>
      <c r="D109" s="128" t="s">
        <v>185</v>
      </c>
      <c r="E109" s="129">
        <v>244</v>
      </c>
      <c r="F109" s="129">
        <v>226</v>
      </c>
      <c r="G109" s="194">
        <f>SUM(H109:AC109)</f>
        <v>63300</v>
      </c>
      <c r="H109" s="194">
        <v>10000</v>
      </c>
      <c r="I109" s="194">
        <v>38400</v>
      </c>
      <c r="J109" s="194"/>
      <c r="K109" s="194"/>
      <c r="L109" s="194"/>
      <c r="M109" s="194"/>
      <c r="N109" s="194"/>
      <c r="O109" s="194"/>
      <c r="P109" s="194"/>
      <c r="Q109" s="194"/>
      <c r="R109" s="194"/>
      <c r="S109" s="194"/>
      <c r="T109" s="194"/>
      <c r="U109" s="194"/>
      <c r="V109" s="194"/>
      <c r="W109" s="194">
        <v>14900</v>
      </c>
      <c r="X109" s="211"/>
      <c r="Y109" s="211"/>
      <c r="Z109" s="211"/>
      <c r="AA109" s="211"/>
      <c r="AB109" s="211"/>
      <c r="AC109" s="211"/>
    </row>
    <row r="110" spans="1:29" ht="12.75" customHeight="1">
      <c r="A110" s="193"/>
      <c r="B110" s="193"/>
      <c r="C110" s="193" t="s">
        <v>143</v>
      </c>
      <c r="D110" s="128" t="s">
        <v>186</v>
      </c>
      <c r="E110" s="129">
        <v>244</v>
      </c>
      <c r="F110" s="129">
        <v>290</v>
      </c>
      <c r="G110" s="194">
        <f>SUM(H110:AC110)</f>
        <v>0</v>
      </c>
      <c r="H110" s="194">
        <v>0</v>
      </c>
      <c r="I110" s="194">
        <v>0</v>
      </c>
      <c r="J110" s="194"/>
      <c r="K110" s="194"/>
      <c r="L110" s="194"/>
      <c r="M110" s="194"/>
      <c r="N110" s="194"/>
      <c r="O110" s="194"/>
      <c r="P110" s="194"/>
      <c r="Q110" s="194"/>
      <c r="R110" s="194"/>
      <c r="S110" s="194"/>
      <c r="T110" s="194"/>
      <c r="U110" s="194"/>
      <c r="V110" s="194"/>
      <c r="W110" s="194"/>
      <c r="X110" s="211"/>
      <c r="Y110" s="211"/>
      <c r="Z110" s="211"/>
      <c r="AA110" s="211"/>
      <c r="AB110" s="211"/>
      <c r="AC110" s="211"/>
    </row>
    <row r="111" spans="1:29" ht="15.75" customHeight="1">
      <c r="A111" s="193"/>
      <c r="B111" s="193"/>
      <c r="C111" s="193" t="s">
        <v>171</v>
      </c>
      <c r="D111" s="216"/>
      <c r="E111" s="129">
        <v>244</v>
      </c>
      <c r="F111" s="129">
        <v>310</v>
      </c>
      <c r="G111" s="194">
        <f>SUM(H111:AC111)</f>
        <v>0</v>
      </c>
      <c r="H111" s="194">
        <v>0</v>
      </c>
      <c r="I111" s="194">
        <v>0</v>
      </c>
      <c r="J111" s="194"/>
      <c r="K111" s="194"/>
      <c r="L111" s="194"/>
      <c r="M111" s="194"/>
      <c r="N111" s="194"/>
      <c r="O111" s="194"/>
      <c r="P111" s="194"/>
      <c r="Q111" s="194"/>
      <c r="R111" s="194"/>
      <c r="S111" s="194"/>
      <c r="T111" s="194"/>
      <c r="U111" s="194"/>
      <c r="V111" s="194"/>
      <c r="W111" s="194"/>
      <c r="X111" s="211"/>
      <c r="Y111" s="211"/>
      <c r="Z111" s="211"/>
      <c r="AA111" s="211"/>
      <c r="AB111" s="211"/>
      <c r="AC111" s="211"/>
    </row>
    <row r="112" spans="1:29" ht="15.75" customHeight="1">
      <c r="A112" s="193"/>
      <c r="B112" s="193"/>
      <c r="C112" s="193" t="s">
        <v>173</v>
      </c>
      <c r="D112" s="128" t="s">
        <v>187</v>
      </c>
      <c r="E112" s="129">
        <v>244</v>
      </c>
      <c r="F112" s="129">
        <v>340</v>
      </c>
      <c r="G112" s="194">
        <f>SUM(H112:AC112)</f>
        <v>110000</v>
      </c>
      <c r="H112" s="194">
        <v>0</v>
      </c>
      <c r="I112" s="194">
        <v>0</v>
      </c>
      <c r="J112" s="194"/>
      <c r="K112" s="194"/>
      <c r="L112" s="194"/>
      <c r="M112" s="194"/>
      <c r="N112" s="194"/>
      <c r="O112" s="194"/>
      <c r="P112" s="194"/>
      <c r="Q112" s="194"/>
      <c r="R112" s="194"/>
      <c r="S112" s="194"/>
      <c r="T112" s="194"/>
      <c r="U112" s="194"/>
      <c r="V112" s="194"/>
      <c r="W112" s="194">
        <v>110000</v>
      </c>
      <c r="X112" s="211"/>
      <c r="Y112" s="211"/>
      <c r="Z112" s="211"/>
      <c r="AA112" s="211"/>
      <c r="AB112" s="211"/>
      <c r="AC112" s="211"/>
    </row>
    <row r="113" spans="1:29" ht="37.5" customHeight="1">
      <c r="A113" s="193"/>
      <c r="B113" s="166" t="s">
        <v>188</v>
      </c>
      <c r="C113" s="166"/>
      <c r="D113" s="128" t="s">
        <v>189</v>
      </c>
      <c r="E113" s="132">
        <v>406</v>
      </c>
      <c r="F113" s="129"/>
      <c r="G113" s="194">
        <f>SUM(H113:AC113)</f>
        <v>0</v>
      </c>
      <c r="H113" s="194">
        <f>SUM(H115:H117)</f>
        <v>0</v>
      </c>
      <c r="I113" s="194">
        <f>SUM(I115:I117)</f>
        <v>0</v>
      </c>
      <c r="J113" s="194">
        <f>SUM(J115:J117)</f>
        <v>0</v>
      </c>
      <c r="K113" s="194">
        <f>SUM(K115:K117)</f>
        <v>0</v>
      </c>
      <c r="L113" s="194">
        <f>SUM(L115:L117)</f>
        <v>0</v>
      </c>
      <c r="M113" s="194"/>
      <c r="N113" s="194"/>
      <c r="O113" s="194"/>
      <c r="P113" s="194">
        <v>0</v>
      </c>
      <c r="Q113" s="194"/>
      <c r="R113" s="194"/>
      <c r="S113" s="194">
        <f>SUM(S115:S117)</f>
        <v>0</v>
      </c>
      <c r="T113" s="194">
        <f>SUM(T115:T117)</f>
        <v>0</v>
      </c>
      <c r="U113" s="194"/>
      <c r="V113" s="194"/>
      <c r="W113" s="194">
        <f>SUM(W115:W117)</f>
        <v>0</v>
      </c>
      <c r="X113" s="211">
        <f>SUM(X115:X117)</f>
        <v>0</v>
      </c>
      <c r="Y113" s="211">
        <f>SUM(Y115:Y117)</f>
        <v>0</v>
      </c>
      <c r="Z113" s="211">
        <f>SUM(Z115:Z117)</f>
        <v>0</v>
      </c>
      <c r="AA113" s="211">
        <f>SUM(AA115:AA117)</f>
        <v>0</v>
      </c>
      <c r="AB113" s="194"/>
      <c r="AC113" s="211"/>
    </row>
    <row r="114" spans="1:29" ht="16.5" customHeight="1">
      <c r="A114" s="193"/>
      <c r="B114" s="193"/>
      <c r="C114" s="193" t="s">
        <v>41</v>
      </c>
      <c r="D114" s="128" t="s">
        <v>42</v>
      </c>
      <c r="E114" s="132" t="s">
        <v>42</v>
      </c>
      <c r="F114" s="129"/>
      <c r="G114" s="194" t="s">
        <v>42</v>
      </c>
      <c r="H114" s="194" t="s">
        <v>42</v>
      </c>
      <c r="I114" s="194" t="s">
        <v>42</v>
      </c>
      <c r="J114" s="194" t="s">
        <v>42</v>
      </c>
      <c r="K114" s="194" t="s">
        <v>42</v>
      </c>
      <c r="L114" s="194" t="s">
        <v>42</v>
      </c>
      <c r="M114" s="194" t="s">
        <v>42</v>
      </c>
      <c r="N114" s="194" t="s">
        <v>42</v>
      </c>
      <c r="O114" s="194" t="s">
        <v>42</v>
      </c>
      <c r="P114" s="194" t="s">
        <v>42</v>
      </c>
      <c r="Q114" s="194" t="s">
        <v>42</v>
      </c>
      <c r="R114" s="194" t="s">
        <v>42</v>
      </c>
      <c r="S114" s="194" t="s">
        <v>42</v>
      </c>
      <c r="T114" s="194" t="s">
        <v>42</v>
      </c>
      <c r="U114" s="194" t="s">
        <v>42</v>
      </c>
      <c r="V114" s="194" t="s">
        <v>42</v>
      </c>
      <c r="W114" s="194" t="s">
        <v>42</v>
      </c>
      <c r="X114" s="211" t="s">
        <v>42</v>
      </c>
      <c r="Y114" s="211" t="s">
        <v>42</v>
      </c>
      <c r="Z114" s="211" t="s">
        <v>42</v>
      </c>
      <c r="AA114" s="211" t="s">
        <v>42</v>
      </c>
      <c r="AB114" s="194" t="s">
        <v>42</v>
      </c>
      <c r="AC114" s="211" t="s">
        <v>42</v>
      </c>
    </row>
    <row r="115" spans="1:29" ht="15" customHeight="1">
      <c r="A115" s="193"/>
      <c r="B115" s="193"/>
      <c r="C115" s="193" t="s">
        <v>168</v>
      </c>
      <c r="D115" s="128" t="s">
        <v>190</v>
      </c>
      <c r="E115" s="132">
        <v>406</v>
      </c>
      <c r="F115" s="129">
        <v>226</v>
      </c>
      <c r="G115" s="194">
        <f>SUM(H115:AC115)</f>
        <v>0</v>
      </c>
      <c r="H115" s="194"/>
      <c r="I115" s="194"/>
      <c r="J115" s="194"/>
      <c r="K115" s="194"/>
      <c r="L115" s="194"/>
      <c r="M115" s="194"/>
      <c r="N115" s="194"/>
      <c r="O115" s="194"/>
      <c r="P115" s="194"/>
      <c r="Q115" s="194"/>
      <c r="R115" s="194"/>
      <c r="S115" s="194"/>
      <c r="T115" s="194"/>
      <c r="U115" s="194"/>
      <c r="V115" s="194"/>
      <c r="W115" s="194"/>
      <c r="X115" s="211"/>
      <c r="Y115" s="211"/>
      <c r="Z115" s="211"/>
      <c r="AA115" s="211"/>
      <c r="AB115" s="211"/>
      <c r="AC115" s="211"/>
    </row>
    <row r="116" spans="1:29" ht="15" customHeight="1">
      <c r="A116" s="193"/>
      <c r="B116" s="193"/>
      <c r="C116" s="193" t="s">
        <v>143</v>
      </c>
      <c r="D116" s="128" t="s">
        <v>191</v>
      </c>
      <c r="E116" s="132">
        <v>406</v>
      </c>
      <c r="F116" s="129">
        <v>290</v>
      </c>
      <c r="G116" s="194">
        <f>SUM(H116:AC116)</f>
        <v>0</v>
      </c>
      <c r="H116" s="194"/>
      <c r="I116" s="194"/>
      <c r="J116" s="194"/>
      <c r="K116" s="194"/>
      <c r="L116" s="194"/>
      <c r="M116" s="194"/>
      <c r="N116" s="194"/>
      <c r="O116" s="194"/>
      <c r="P116" s="194"/>
      <c r="Q116" s="194"/>
      <c r="R116" s="194"/>
      <c r="S116" s="194"/>
      <c r="T116" s="194"/>
      <c r="U116" s="194"/>
      <c r="V116" s="194"/>
      <c r="W116" s="194"/>
      <c r="X116" s="211"/>
      <c r="Y116" s="211"/>
      <c r="Z116" s="211"/>
      <c r="AA116" s="211"/>
      <c r="AB116" s="211"/>
      <c r="AC116" s="211"/>
    </row>
    <row r="117" spans="1:29" ht="14.25" customHeight="1">
      <c r="A117" s="193"/>
      <c r="B117" s="193"/>
      <c r="C117" s="193" t="s">
        <v>171</v>
      </c>
      <c r="D117" s="128" t="s">
        <v>192</v>
      </c>
      <c r="E117" s="132">
        <v>406</v>
      </c>
      <c r="F117" s="129">
        <v>310</v>
      </c>
      <c r="G117" s="194">
        <f>SUM(H117:AC117)</f>
        <v>0</v>
      </c>
      <c r="H117" s="194"/>
      <c r="I117" s="194"/>
      <c r="J117" s="194"/>
      <c r="K117" s="194"/>
      <c r="L117" s="194"/>
      <c r="M117" s="194"/>
      <c r="N117" s="194"/>
      <c r="O117" s="194"/>
      <c r="P117" s="194"/>
      <c r="Q117" s="194"/>
      <c r="R117" s="194"/>
      <c r="S117" s="194"/>
      <c r="T117" s="194"/>
      <c r="U117" s="194"/>
      <c r="V117" s="194"/>
      <c r="W117" s="194"/>
      <c r="X117" s="211"/>
      <c r="Y117" s="211"/>
      <c r="Z117" s="211"/>
      <c r="AA117" s="211"/>
      <c r="AB117" s="211"/>
      <c r="AC117" s="211"/>
    </row>
    <row r="118" spans="1:29" ht="37.5" customHeight="1">
      <c r="A118" s="193"/>
      <c r="B118" s="215" t="s">
        <v>193</v>
      </c>
      <c r="C118" s="215"/>
      <c r="D118" s="128" t="s">
        <v>194</v>
      </c>
      <c r="E118" s="132">
        <v>407</v>
      </c>
      <c r="F118" s="129"/>
      <c r="G118" s="194">
        <f>SUM(H118:AC118)</f>
        <v>0</v>
      </c>
      <c r="H118" s="194">
        <f>SUM(H120:H125)</f>
        <v>0</v>
      </c>
      <c r="I118" s="194">
        <f>SUM(I120:I125)</f>
        <v>0</v>
      </c>
      <c r="J118" s="194">
        <f>SUM(J120:J125)</f>
        <v>0</v>
      </c>
      <c r="K118" s="194">
        <f>SUM(K120:K125)</f>
        <v>0</v>
      </c>
      <c r="L118" s="194">
        <f>SUM(L120:L125)</f>
        <v>0</v>
      </c>
      <c r="M118" s="194"/>
      <c r="N118" s="194"/>
      <c r="O118" s="194"/>
      <c r="P118" s="194">
        <v>0</v>
      </c>
      <c r="Q118" s="194"/>
      <c r="R118" s="194"/>
      <c r="S118" s="194">
        <f>SUM(S120:S125)</f>
        <v>0</v>
      </c>
      <c r="T118" s="194">
        <f>SUM(T120:T125)</f>
        <v>0</v>
      </c>
      <c r="U118" s="194"/>
      <c r="V118" s="194"/>
      <c r="W118" s="194">
        <f>SUM(W120:W125)</f>
        <v>0</v>
      </c>
      <c r="X118" s="211">
        <f>SUM(X120:X125)</f>
        <v>0</v>
      </c>
      <c r="Y118" s="211">
        <f>SUM(Y120:Y125)</f>
        <v>0</v>
      </c>
      <c r="Z118" s="211">
        <f>SUM(Z120:Z125)</f>
        <v>0</v>
      </c>
      <c r="AA118" s="211">
        <f>SUM(AA120:AA125)</f>
        <v>0</v>
      </c>
      <c r="AB118" s="211"/>
      <c r="AC118" s="211"/>
    </row>
    <row r="119" spans="1:29" ht="14.25" customHeight="1">
      <c r="A119" s="193"/>
      <c r="B119" s="193" t="s">
        <v>41</v>
      </c>
      <c r="C119" s="193"/>
      <c r="D119" s="128" t="s">
        <v>42</v>
      </c>
      <c r="E119" s="132" t="s">
        <v>42</v>
      </c>
      <c r="F119" s="129"/>
      <c r="G119" s="194" t="s">
        <v>42</v>
      </c>
      <c r="H119" s="194" t="s">
        <v>42</v>
      </c>
      <c r="I119" s="194" t="s">
        <v>42</v>
      </c>
      <c r="J119" s="194" t="s">
        <v>42</v>
      </c>
      <c r="K119" s="194" t="s">
        <v>42</v>
      </c>
      <c r="L119" s="194" t="s">
        <v>42</v>
      </c>
      <c r="M119" s="194" t="s">
        <v>42</v>
      </c>
      <c r="N119" s="194" t="s">
        <v>42</v>
      </c>
      <c r="O119" s="194" t="s">
        <v>42</v>
      </c>
      <c r="P119" s="194" t="s">
        <v>42</v>
      </c>
      <c r="Q119" s="194" t="s">
        <v>42</v>
      </c>
      <c r="R119" s="194" t="s">
        <v>42</v>
      </c>
      <c r="S119" s="194" t="s">
        <v>42</v>
      </c>
      <c r="T119" s="194" t="s">
        <v>42</v>
      </c>
      <c r="U119" s="194" t="s">
        <v>42</v>
      </c>
      <c r="V119" s="194" t="s">
        <v>42</v>
      </c>
      <c r="W119" s="194" t="s">
        <v>42</v>
      </c>
      <c r="X119" s="211" t="s">
        <v>42</v>
      </c>
      <c r="Y119" s="211" t="s">
        <v>42</v>
      </c>
      <c r="Z119" s="211" t="s">
        <v>42</v>
      </c>
      <c r="AA119" s="211" t="s">
        <v>42</v>
      </c>
      <c r="AB119" s="194" t="s">
        <v>42</v>
      </c>
      <c r="AC119" s="211" t="s">
        <v>42</v>
      </c>
    </row>
    <row r="120" spans="1:29" ht="12.75" customHeight="1">
      <c r="A120" s="193"/>
      <c r="B120" s="193"/>
      <c r="C120" s="193" t="s">
        <v>139</v>
      </c>
      <c r="D120" s="128" t="s">
        <v>195</v>
      </c>
      <c r="E120" s="132">
        <v>407</v>
      </c>
      <c r="F120" s="129">
        <v>222</v>
      </c>
      <c r="G120" s="194">
        <f>SUM(H120:AC120)</f>
        <v>0</v>
      </c>
      <c r="H120" s="194"/>
      <c r="I120" s="194"/>
      <c r="J120" s="194"/>
      <c r="K120" s="194"/>
      <c r="L120" s="194"/>
      <c r="M120" s="194"/>
      <c r="N120" s="194"/>
      <c r="O120" s="194"/>
      <c r="P120" s="194"/>
      <c r="Q120" s="194"/>
      <c r="R120" s="194"/>
      <c r="S120" s="194"/>
      <c r="T120" s="194"/>
      <c r="U120" s="194"/>
      <c r="V120" s="194"/>
      <c r="W120" s="194"/>
      <c r="X120" s="211"/>
      <c r="Y120" s="211"/>
      <c r="Z120" s="211"/>
      <c r="AA120" s="211"/>
      <c r="AB120" s="211"/>
      <c r="AC120" s="211"/>
    </row>
    <row r="121" spans="1:29" ht="15.75" customHeight="1">
      <c r="A121" s="193"/>
      <c r="B121" s="193"/>
      <c r="C121" s="193" t="s">
        <v>164</v>
      </c>
      <c r="D121" s="128" t="s">
        <v>196</v>
      </c>
      <c r="E121" s="132">
        <v>407</v>
      </c>
      <c r="F121" s="129">
        <v>224</v>
      </c>
      <c r="G121" s="194">
        <f>SUM(H121:AC121)</f>
        <v>0</v>
      </c>
      <c r="H121" s="194"/>
      <c r="I121" s="194"/>
      <c r="J121" s="194"/>
      <c r="K121" s="194"/>
      <c r="L121" s="194"/>
      <c r="M121" s="194"/>
      <c r="N121" s="194"/>
      <c r="O121" s="194"/>
      <c r="P121" s="194"/>
      <c r="Q121" s="194"/>
      <c r="R121" s="194"/>
      <c r="S121" s="194"/>
      <c r="T121" s="194"/>
      <c r="U121" s="194"/>
      <c r="V121" s="194"/>
      <c r="W121" s="194"/>
      <c r="X121" s="211"/>
      <c r="Y121" s="211"/>
      <c r="Z121" s="211"/>
      <c r="AA121" s="211"/>
      <c r="AB121" s="211"/>
      <c r="AC121" s="211"/>
    </row>
    <row r="122" spans="1:29" ht="14.25" customHeight="1">
      <c r="A122" s="193"/>
      <c r="B122" s="193"/>
      <c r="C122" s="193" t="s">
        <v>168</v>
      </c>
      <c r="D122" s="128" t="s">
        <v>197</v>
      </c>
      <c r="E122" s="132">
        <v>407</v>
      </c>
      <c r="F122" s="129">
        <v>226</v>
      </c>
      <c r="G122" s="194">
        <f>SUM(H122:AC122)</f>
        <v>0</v>
      </c>
      <c r="H122" s="194"/>
      <c r="I122" s="194"/>
      <c r="J122" s="194"/>
      <c r="K122" s="194"/>
      <c r="L122" s="194"/>
      <c r="M122" s="194"/>
      <c r="N122" s="194"/>
      <c r="O122" s="194"/>
      <c r="P122" s="194"/>
      <c r="Q122" s="194"/>
      <c r="R122" s="194"/>
      <c r="S122" s="194"/>
      <c r="T122" s="194"/>
      <c r="U122" s="194"/>
      <c r="V122" s="194"/>
      <c r="W122" s="194"/>
      <c r="X122" s="211"/>
      <c r="Y122" s="211"/>
      <c r="Z122" s="211"/>
      <c r="AA122" s="211"/>
      <c r="AB122" s="211"/>
      <c r="AC122" s="211"/>
    </row>
    <row r="123" spans="1:29" ht="14.25" customHeight="1">
      <c r="A123" s="193"/>
      <c r="B123" s="193"/>
      <c r="C123" s="193" t="s">
        <v>143</v>
      </c>
      <c r="D123" s="128" t="s">
        <v>198</v>
      </c>
      <c r="E123" s="132">
        <v>407</v>
      </c>
      <c r="F123" s="129">
        <v>290</v>
      </c>
      <c r="G123" s="194">
        <f>SUM(H123:AC123)</f>
        <v>0</v>
      </c>
      <c r="H123" s="194"/>
      <c r="I123" s="194"/>
      <c r="J123" s="194"/>
      <c r="K123" s="194"/>
      <c r="L123" s="194"/>
      <c r="M123" s="194"/>
      <c r="N123" s="194"/>
      <c r="O123" s="194"/>
      <c r="P123" s="194"/>
      <c r="Q123" s="194"/>
      <c r="R123" s="194"/>
      <c r="S123" s="194"/>
      <c r="T123" s="194"/>
      <c r="U123" s="194"/>
      <c r="V123" s="194"/>
      <c r="W123" s="194"/>
      <c r="X123" s="211"/>
      <c r="Y123" s="211"/>
      <c r="Z123" s="211"/>
      <c r="AA123" s="211"/>
      <c r="AB123" s="211"/>
      <c r="AC123" s="211"/>
    </row>
    <row r="124" spans="1:29" ht="15" customHeight="1">
      <c r="A124" s="193"/>
      <c r="B124" s="193"/>
      <c r="C124" s="193" t="s">
        <v>171</v>
      </c>
      <c r="D124" s="128" t="s">
        <v>199</v>
      </c>
      <c r="E124" s="132">
        <v>407</v>
      </c>
      <c r="F124" s="129">
        <v>310</v>
      </c>
      <c r="G124" s="194">
        <f>SUM(H124:AC124)</f>
        <v>0</v>
      </c>
      <c r="H124" s="194"/>
      <c r="I124" s="194"/>
      <c r="J124" s="194"/>
      <c r="K124" s="194"/>
      <c r="L124" s="194"/>
      <c r="M124" s="194"/>
      <c r="N124" s="194"/>
      <c r="O124" s="194"/>
      <c r="P124" s="194"/>
      <c r="Q124" s="194"/>
      <c r="R124" s="194"/>
      <c r="S124" s="194"/>
      <c r="T124" s="194"/>
      <c r="U124" s="194"/>
      <c r="V124" s="194"/>
      <c r="W124" s="194"/>
      <c r="X124" s="211"/>
      <c r="Y124" s="211"/>
      <c r="Z124" s="211"/>
      <c r="AA124" s="211"/>
      <c r="AB124" s="211"/>
      <c r="AC124" s="211"/>
    </row>
    <row r="125" spans="1:29" ht="13.5" customHeight="1">
      <c r="A125" s="193"/>
      <c r="B125" s="193"/>
      <c r="C125" s="193" t="s">
        <v>173</v>
      </c>
      <c r="D125" s="128" t="s">
        <v>200</v>
      </c>
      <c r="E125" s="132">
        <v>407</v>
      </c>
      <c r="F125" s="129">
        <v>340</v>
      </c>
      <c r="G125" s="194">
        <f>SUM(H125:AC125)</f>
        <v>0</v>
      </c>
      <c r="H125" s="194"/>
      <c r="I125" s="194"/>
      <c r="J125" s="194"/>
      <c r="K125" s="194"/>
      <c r="L125" s="194"/>
      <c r="M125" s="194"/>
      <c r="N125" s="194"/>
      <c r="O125" s="194"/>
      <c r="P125" s="194"/>
      <c r="Q125" s="194"/>
      <c r="R125" s="194"/>
      <c r="S125" s="194"/>
      <c r="T125" s="194"/>
      <c r="U125" s="194"/>
      <c r="V125" s="194"/>
      <c r="W125" s="194"/>
      <c r="X125" s="211"/>
      <c r="Y125" s="211"/>
      <c r="Z125" s="211"/>
      <c r="AA125" s="211"/>
      <c r="AB125" s="211"/>
      <c r="AC125" s="211"/>
    </row>
    <row r="126" spans="1:29" s="55" customFormat="1" ht="15" customHeight="1">
      <c r="A126" s="205"/>
      <c r="B126" s="133" t="s">
        <v>300</v>
      </c>
      <c r="C126" s="133"/>
      <c r="D126" s="133"/>
      <c r="E126" s="133"/>
      <c r="F126" s="133"/>
      <c r="G126" s="133"/>
      <c r="H126" s="133"/>
      <c r="I126" s="133"/>
      <c r="J126" s="133"/>
      <c r="K126" s="133"/>
      <c r="L126" s="133"/>
      <c r="M126" s="133"/>
      <c r="N126" s="133"/>
      <c r="O126" s="133"/>
      <c r="P126" s="133"/>
      <c r="Q126" s="133"/>
      <c r="R126" s="133"/>
      <c r="S126" s="124"/>
      <c r="T126" s="124"/>
      <c r="U126" s="124"/>
      <c r="V126" s="124"/>
      <c r="W126" s="124"/>
      <c r="X126" s="95"/>
      <c r="Y126" s="95"/>
      <c r="Z126" s="95"/>
      <c r="AA126" s="95"/>
      <c r="AB126" s="95"/>
      <c r="AC126" s="95"/>
    </row>
    <row r="127" spans="1:29" s="55" customFormat="1" ht="15.75" customHeight="1">
      <c r="A127" s="121"/>
      <c r="B127" s="133" t="s">
        <v>301</v>
      </c>
      <c r="C127" s="133"/>
      <c r="D127" s="133"/>
      <c r="E127" s="133"/>
      <c r="F127" s="133"/>
      <c r="G127" s="133"/>
      <c r="H127" s="133"/>
      <c r="I127" s="133"/>
      <c r="J127" s="133"/>
      <c r="K127" s="133"/>
      <c r="L127" s="133"/>
      <c r="M127" s="133"/>
      <c r="N127" s="133"/>
      <c r="O127" s="133"/>
      <c r="P127" s="133"/>
      <c r="Q127" s="133"/>
      <c r="R127" s="133"/>
      <c r="S127" s="133"/>
      <c r="T127" s="133"/>
      <c r="U127" s="133"/>
      <c r="V127" s="133"/>
      <c r="W127" s="133"/>
      <c r="X127" s="133"/>
      <c r="Y127" s="133"/>
      <c r="Z127" s="133"/>
      <c r="AA127" s="133"/>
      <c r="AB127" s="133"/>
      <c r="AC127" s="133"/>
    </row>
    <row r="128" spans="1:29" s="55" customFormat="1" ht="15.75" customHeight="1">
      <c r="A128" s="121"/>
      <c r="B128" s="133" t="s">
        <v>302</v>
      </c>
      <c r="C128" s="133"/>
      <c r="D128" s="133"/>
      <c r="E128" s="133"/>
      <c r="F128" s="133"/>
      <c r="G128" s="133"/>
      <c r="H128" s="133"/>
      <c r="I128" s="133"/>
      <c r="J128" s="133"/>
      <c r="K128" s="133"/>
      <c r="L128" s="133"/>
      <c r="M128" s="133"/>
      <c r="N128" s="133"/>
      <c r="O128" s="133"/>
      <c r="P128" s="133"/>
      <c r="Q128" s="133"/>
      <c r="R128" s="133"/>
      <c r="S128" s="133"/>
      <c r="T128" s="133"/>
      <c r="U128" s="133"/>
      <c r="V128" s="133"/>
      <c r="W128" s="133"/>
      <c r="X128" s="133"/>
      <c r="Y128" s="133"/>
      <c r="Z128" s="133"/>
      <c r="AA128" s="133"/>
      <c r="AB128" s="133"/>
      <c r="AC128" s="133"/>
    </row>
    <row r="129" spans="1:29" s="55" customFormat="1" ht="15.75" customHeight="1">
      <c r="A129" s="121"/>
      <c r="B129" s="133" t="s">
        <v>303</v>
      </c>
      <c r="C129" s="133"/>
      <c r="D129" s="133"/>
      <c r="E129" s="133"/>
      <c r="F129" s="133"/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  <c r="R129" s="133"/>
      <c r="S129" s="133"/>
      <c r="T129" s="133"/>
      <c r="U129" s="133"/>
      <c r="V129" s="133"/>
      <c r="W129" s="133"/>
      <c r="X129" s="133"/>
      <c r="Y129" s="133"/>
      <c r="Z129" s="133"/>
      <c r="AA129" s="133"/>
      <c r="AB129" s="133"/>
      <c r="AC129" s="133"/>
    </row>
    <row r="130" spans="1:29" ht="24.75" customHeight="1">
      <c r="A130" s="121"/>
      <c r="B130" s="133" t="s">
        <v>304</v>
      </c>
      <c r="C130" s="133"/>
      <c r="D130" s="133"/>
      <c r="E130" s="133"/>
      <c r="F130" s="133"/>
      <c r="G130" s="133"/>
      <c r="H130" s="133"/>
      <c r="I130" s="133"/>
      <c r="J130" s="133"/>
      <c r="K130" s="133"/>
      <c r="L130" s="133"/>
      <c r="M130" s="133"/>
      <c r="N130" s="133"/>
      <c r="O130" s="133"/>
      <c r="P130" s="133"/>
      <c r="Q130" s="133"/>
      <c r="R130" s="133"/>
      <c r="S130" s="133"/>
      <c r="T130" s="133"/>
      <c r="U130" s="133"/>
      <c r="V130" s="133"/>
      <c r="W130" s="133"/>
      <c r="X130" s="133"/>
      <c r="Y130" s="133"/>
      <c r="Z130" s="133"/>
      <c r="AA130" s="133"/>
      <c r="AB130" s="133"/>
      <c r="AC130" s="133"/>
    </row>
    <row r="131" spans="1:29" ht="18" customHeight="1">
      <c r="A131" s="133" t="s">
        <v>305</v>
      </c>
      <c r="B131" s="133"/>
      <c r="C131" s="133"/>
      <c r="D131" s="133"/>
      <c r="E131" s="133"/>
      <c r="F131" s="133"/>
      <c r="G131" s="133"/>
      <c r="H131" s="121"/>
      <c r="I131" s="121"/>
      <c r="J131" s="124"/>
      <c r="K131" s="124"/>
      <c r="L131" s="124"/>
      <c r="M131" s="140" t="s">
        <v>321</v>
      </c>
      <c r="N131" s="140"/>
      <c r="O131" s="140"/>
      <c r="P131" s="124"/>
      <c r="Q131" s="124"/>
      <c r="R131" s="124"/>
      <c r="S131" s="124"/>
      <c r="T131" s="124"/>
      <c r="U131" s="124"/>
      <c r="V131" s="124"/>
      <c r="W131" s="124"/>
      <c r="X131" s="98"/>
      <c r="Y131" s="98"/>
      <c r="Z131" s="98"/>
      <c r="AA131" s="98"/>
      <c r="AB131" s="98"/>
      <c r="AC131" s="98"/>
    </row>
    <row r="132" spans="1:29" ht="13.5" customHeight="1">
      <c r="A132" s="133"/>
      <c r="B132" s="133"/>
      <c r="C132" s="133"/>
      <c r="D132" s="122"/>
      <c r="E132" s="141"/>
      <c r="F132" s="141"/>
      <c r="G132" s="124"/>
      <c r="H132" s="144"/>
      <c r="I132" s="124"/>
      <c r="J132" s="124"/>
      <c r="K132" s="124"/>
      <c r="L132" s="124"/>
      <c r="M132" s="124"/>
      <c r="N132" s="124"/>
      <c r="O132" s="144" t="s">
        <v>5</v>
      </c>
      <c r="P132" s="124"/>
      <c r="Q132" s="124"/>
      <c r="R132" s="124"/>
      <c r="S132" s="124"/>
      <c r="T132" s="124"/>
      <c r="U132" s="124"/>
      <c r="V132" s="124"/>
      <c r="W132" s="124"/>
      <c r="X132" s="98"/>
      <c r="Y132" s="98"/>
      <c r="Z132" s="98"/>
      <c r="AA132" s="98"/>
      <c r="AB132" s="98"/>
      <c r="AC132" s="98"/>
    </row>
    <row r="133" spans="1:29" ht="15.75" customHeight="1">
      <c r="A133" s="133" t="s">
        <v>229</v>
      </c>
      <c r="B133" s="133"/>
      <c r="C133" s="133"/>
      <c r="D133" s="133"/>
      <c r="E133" s="133"/>
      <c r="F133" s="133"/>
      <c r="G133" s="133"/>
      <c r="H133" s="133"/>
      <c r="I133" s="133"/>
      <c r="J133" s="124"/>
      <c r="K133" s="124"/>
      <c r="L133" s="124"/>
      <c r="M133" s="180"/>
      <c r="N133" s="180"/>
      <c r="O133" s="180"/>
      <c r="P133" s="124"/>
      <c r="Q133" s="124"/>
      <c r="R133" s="124"/>
      <c r="S133" s="124"/>
      <c r="T133" s="124"/>
      <c r="U133" s="124"/>
      <c r="V133" s="124"/>
      <c r="W133" s="124"/>
      <c r="X133" s="98"/>
      <c r="Y133" s="98"/>
      <c r="Z133" s="98"/>
      <c r="AA133" s="98"/>
      <c r="AB133" s="98"/>
      <c r="AC133" s="98"/>
    </row>
    <row r="134" spans="1:29" ht="14.25" customHeight="1">
      <c r="A134" s="123"/>
      <c r="B134" s="144"/>
      <c r="C134" s="123"/>
      <c r="D134" s="122"/>
      <c r="E134" s="123"/>
      <c r="F134" s="123"/>
      <c r="G134" s="124"/>
      <c r="H134" s="123"/>
      <c r="I134" s="124"/>
      <c r="J134" s="124"/>
      <c r="K134" s="124"/>
      <c r="L134" s="124"/>
      <c r="M134" s="124"/>
      <c r="N134" s="124"/>
      <c r="O134" s="123" t="s">
        <v>5</v>
      </c>
      <c r="P134" s="124"/>
      <c r="Q134" s="124"/>
      <c r="R134" s="124"/>
      <c r="S134" s="124"/>
      <c r="T134" s="124"/>
      <c r="U134" s="124"/>
      <c r="V134" s="124"/>
      <c r="W134" s="124"/>
      <c r="X134" s="98"/>
      <c r="Y134" s="98"/>
      <c r="Z134" s="98"/>
      <c r="AA134" s="98"/>
      <c r="AB134" s="98"/>
      <c r="AC134" s="98"/>
    </row>
    <row r="135" spans="1:29" s="58" customFormat="1" ht="15.75" customHeight="1">
      <c r="A135" s="175" t="s">
        <v>230</v>
      </c>
      <c r="B135" s="175"/>
      <c r="C135" s="175"/>
      <c r="D135" s="175"/>
      <c r="E135" s="175"/>
      <c r="F135" s="175"/>
      <c r="G135" s="124"/>
      <c r="H135" s="217"/>
      <c r="I135" s="217"/>
      <c r="J135" s="124"/>
      <c r="K135" s="124"/>
      <c r="L135" s="124"/>
      <c r="M135" s="218" t="s">
        <v>231</v>
      </c>
      <c r="N135" s="218"/>
      <c r="O135" s="218"/>
      <c r="P135" s="124"/>
      <c r="Q135" s="124"/>
      <c r="R135" s="124"/>
      <c r="S135" s="124"/>
      <c r="T135" s="124"/>
      <c r="U135" s="124"/>
      <c r="V135" s="124"/>
      <c r="W135" s="124"/>
      <c r="X135" s="95"/>
      <c r="Y135" s="95"/>
      <c r="Z135" s="95"/>
      <c r="AA135" s="95"/>
      <c r="AB135" s="95"/>
      <c r="AC135" s="95"/>
    </row>
    <row r="136" spans="1:29" s="58" customFormat="1" ht="13.5" customHeight="1">
      <c r="A136" s="137"/>
      <c r="B136" s="121"/>
      <c r="C136" s="137"/>
      <c r="D136" s="122"/>
      <c r="E136" s="123"/>
      <c r="F136" s="123"/>
      <c r="G136" s="124"/>
      <c r="H136" s="123"/>
      <c r="I136" s="124"/>
      <c r="J136" s="124"/>
      <c r="K136" s="124"/>
      <c r="L136" s="124"/>
      <c r="M136" s="124"/>
      <c r="N136" s="124"/>
      <c r="O136" s="123" t="s">
        <v>5</v>
      </c>
      <c r="P136" s="124"/>
      <c r="Q136" s="124"/>
      <c r="R136" s="124"/>
      <c r="S136" s="124"/>
      <c r="T136" s="124"/>
      <c r="U136" s="124"/>
      <c r="V136" s="124"/>
      <c r="W136" s="124"/>
      <c r="X136" s="95"/>
      <c r="Y136" s="95"/>
      <c r="Z136" s="95"/>
      <c r="AA136" s="95"/>
      <c r="AB136" s="95"/>
      <c r="AC136" s="95"/>
    </row>
    <row r="137" spans="1:29" s="58" customFormat="1" ht="17.25" customHeight="1">
      <c r="A137" s="133" t="s">
        <v>232</v>
      </c>
      <c r="B137" s="133"/>
      <c r="C137" s="133"/>
      <c r="D137" s="133"/>
      <c r="E137" s="133"/>
      <c r="F137" s="141"/>
      <c r="G137" s="124"/>
      <c r="H137" s="96"/>
      <c r="I137" s="96"/>
      <c r="J137" s="124"/>
      <c r="K137" s="124"/>
      <c r="L137" s="124"/>
      <c r="M137" s="140" t="s">
        <v>231</v>
      </c>
      <c r="N137" s="140"/>
      <c r="O137" s="140"/>
      <c r="P137" s="124"/>
      <c r="Q137" s="124"/>
      <c r="R137" s="124"/>
      <c r="S137" s="124"/>
      <c r="T137" s="124"/>
      <c r="U137" s="124"/>
      <c r="V137" s="124"/>
      <c r="W137" s="124"/>
      <c r="X137" s="95"/>
      <c r="Y137" s="95"/>
      <c r="Z137" s="95"/>
      <c r="AA137" s="95"/>
      <c r="AB137" s="95"/>
      <c r="AC137" s="95"/>
    </row>
    <row r="138" spans="1:29" s="58" customFormat="1" ht="17.25" customHeight="1">
      <c r="A138" s="133" t="s">
        <v>233</v>
      </c>
      <c r="B138" s="133"/>
      <c r="C138" s="133"/>
      <c r="D138" s="122"/>
      <c r="E138" s="123"/>
      <c r="F138" s="123"/>
      <c r="G138" s="124"/>
      <c r="H138" s="123" t="s">
        <v>5</v>
      </c>
      <c r="I138" s="124"/>
      <c r="J138" s="124"/>
      <c r="K138" s="124"/>
      <c r="L138" s="124"/>
      <c r="M138" s="124"/>
      <c r="N138" s="124"/>
      <c r="O138" s="124"/>
      <c r="P138" s="124"/>
      <c r="Q138" s="124"/>
      <c r="R138" s="124"/>
      <c r="S138" s="124"/>
      <c r="T138" s="124"/>
      <c r="U138" s="124"/>
      <c r="V138" s="124"/>
      <c r="W138" s="124"/>
      <c r="X138" s="95"/>
      <c r="Y138" s="95"/>
      <c r="Z138" s="95"/>
      <c r="AA138" s="95"/>
      <c r="AB138" s="95"/>
      <c r="AC138" s="95"/>
    </row>
    <row r="139" spans="1:29" ht="24.75" customHeight="1">
      <c r="A139" s="133" t="s">
        <v>237</v>
      </c>
      <c r="B139" s="133"/>
      <c r="C139" s="133"/>
      <c r="D139" s="133"/>
      <c r="E139" s="123"/>
      <c r="F139" s="143"/>
      <c r="G139" s="143"/>
      <c r="H139" s="143"/>
      <c r="I139" s="143"/>
      <c r="J139" s="143"/>
      <c r="K139" s="143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98"/>
      <c r="Y139" s="98"/>
      <c r="Z139" s="98"/>
      <c r="AA139" s="98"/>
      <c r="AB139" s="98"/>
      <c r="AC139" s="98"/>
    </row>
    <row r="140" spans="1:29" ht="12.75">
      <c r="A140" s="137"/>
      <c r="B140" s="121"/>
      <c r="C140" s="121"/>
      <c r="D140" s="122"/>
      <c r="E140" s="123"/>
      <c r="F140" s="123"/>
      <c r="G140" s="124"/>
      <c r="H140" s="124"/>
      <c r="I140" s="124"/>
      <c r="J140" s="124"/>
      <c r="K140" s="124"/>
      <c r="L140" s="124"/>
      <c r="M140" s="124"/>
      <c r="N140" s="124"/>
      <c r="O140" s="124"/>
      <c r="P140" s="124"/>
      <c r="Q140" s="124"/>
      <c r="R140" s="124"/>
      <c r="S140" s="124"/>
      <c r="T140" s="124"/>
      <c r="U140" s="124"/>
      <c r="V140" s="124"/>
      <c r="W140" s="124"/>
      <c r="X140" s="98"/>
      <c r="Y140" s="98"/>
      <c r="Z140" s="98"/>
      <c r="AA140" s="98"/>
      <c r="AB140" s="98"/>
      <c r="AC140" s="98"/>
    </row>
    <row r="141" spans="1:29" ht="12.75">
      <c r="A141" s="137"/>
      <c r="B141" s="121"/>
      <c r="C141" s="121"/>
      <c r="D141" s="122"/>
      <c r="E141" s="123"/>
      <c r="F141" s="123"/>
      <c r="G141" s="124"/>
      <c r="H141" s="124"/>
      <c r="I141" s="124"/>
      <c r="J141" s="124"/>
      <c r="K141" s="124"/>
      <c r="L141" s="124"/>
      <c r="M141" s="124"/>
      <c r="N141" s="124"/>
      <c r="O141" s="124"/>
      <c r="P141" s="124"/>
      <c r="Q141" s="124"/>
      <c r="R141" s="124"/>
      <c r="S141" s="124"/>
      <c r="T141" s="124"/>
      <c r="U141" s="124"/>
      <c r="V141" s="124"/>
      <c r="W141" s="124"/>
      <c r="X141" s="98"/>
      <c r="Y141" s="98"/>
      <c r="Z141" s="98"/>
      <c r="AA141" s="98"/>
      <c r="AB141" s="98"/>
      <c r="AC141" s="98"/>
    </row>
  </sheetData>
  <sheetProtection selectLockedCells="1" selectUnlockedCells="1"/>
  <mergeCells count="101">
    <mergeCell ref="A1:AC1"/>
    <mergeCell ref="A2:AC2"/>
    <mergeCell ref="A4:C8"/>
    <mergeCell ref="D4:D8"/>
    <mergeCell ref="E4:F6"/>
    <mergeCell ref="G4:AC4"/>
    <mergeCell ref="G5:G8"/>
    <mergeCell ref="H5:AC5"/>
    <mergeCell ref="H6:O6"/>
    <mergeCell ref="P6:R6"/>
    <mergeCell ref="U6:V6"/>
    <mergeCell ref="W6:AC6"/>
    <mergeCell ref="E7:E8"/>
    <mergeCell ref="F7:F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9:C9"/>
    <mergeCell ref="E9:F9"/>
    <mergeCell ref="A10:C10"/>
    <mergeCell ref="A11:C11"/>
    <mergeCell ref="A12:C12"/>
    <mergeCell ref="A13:C13"/>
    <mergeCell ref="B14:C14"/>
    <mergeCell ref="B15:C15"/>
    <mergeCell ref="B19:C19"/>
    <mergeCell ref="A25:C25"/>
    <mergeCell ref="A26:C26"/>
    <mergeCell ref="B27:C27"/>
    <mergeCell ref="B28:C28"/>
    <mergeCell ref="B29:C29"/>
    <mergeCell ref="B30:C30"/>
    <mergeCell ref="A31:C31"/>
    <mergeCell ref="B32:C32"/>
    <mergeCell ref="B33:C33"/>
    <mergeCell ref="A34:C34"/>
    <mergeCell ref="B35:C35"/>
    <mergeCell ref="B36:C36"/>
    <mergeCell ref="B45:C45"/>
    <mergeCell ref="B56:C56"/>
    <mergeCell ref="B61:C61"/>
    <mergeCell ref="B62:C62"/>
    <mergeCell ref="A69:C69"/>
    <mergeCell ref="A70:C70"/>
    <mergeCell ref="B71:C71"/>
    <mergeCell ref="B72:C72"/>
    <mergeCell ref="B76:C76"/>
    <mergeCell ref="A82:C82"/>
    <mergeCell ref="A83:C83"/>
    <mergeCell ref="B84:C84"/>
    <mergeCell ref="B85:C85"/>
    <mergeCell ref="B86:C86"/>
    <mergeCell ref="B87:C87"/>
    <mergeCell ref="A88:C88"/>
    <mergeCell ref="B89:C89"/>
    <mergeCell ref="B90:C90"/>
    <mergeCell ref="A91:C91"/>
    <mergeCell ref="B92:C92"/>
    <mergeCell ref="B93:C93"/>
    <mergeCell ref="B102:C102"/>
    <mergeCell ref="B113:C113"/>
    <mergeCell ref="B118:C118"/>
    <mergeCell ref="B119:C119"/>
    <mergeCell ref="B126:R126"/>
    <mergeCell ref="B127:AC127"/>
    <mergeCell ref="B128:AC128"/>
    <mergeCell ref="B129:AC129"/>
    <mergeCell ref="B130:AC130"/>
    <mergeCell ref="A131:G131"/>
    <mergeCell ref="H131:I131"/>
    <mergeCell ref="M131:O131"/>
    <mergeCell ref="A132:C132"/>
    <mergeCell ref="A133:I133"/>
    <mergeCell ref="M133:O133"/>
    <mergeCell ref="A135:F135"/>
    <mergeCell ref="H135:I135"/>
    <mergeCell ref="M135:O135"/>
    <mergeCell ref="A137:E137"/>
    <mergeCell ref="H137:I137"/>
    <mergeCell ref="M137:O137"/>
    <mergeCell ref="A138:C138"/>
    <mergeCell ref="A139:D139"/>
  </mergeCells>
  <printOptions/>
  <pageMargins left="0.5118055555555555" right="0.43333333333333335" top="0.4722222222222222" bottom="0.4722222222222222" header="0.5118055555555555" footer="0.5118055555555555"/>
  <pageSetup fitToHeight="0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1"/>
  <sheetViews>
    <sheetView zoomScale="88" zoomScaleNormal="88" workbookViewId="0" topLeftCell="A1">
      <selection activeCell="I15" sqref="I15"/>
    </sheetView>
  </sheetViews>
  <sheetFormatPr defaultColWidth="9.00390625" defaultRowHeight="12.75"/>
  <cols>
    <col min="1" max="1" width="0" style="171" hidden="1" customWidth="1"/>
    <col min="2" max="2" width="8.875" style="171" customWidth="1"/>
    <col min="3" max="3" width="33.125" style="171" customWidth="1"/>
    <col min="4" max="4" width="6.875" style="219" customWidth="1"/>
    <col min="5" max="5" width="6.25390625" style="171" customWidth="1"/>
    <col min="6" max="8" width="13.25390625" style="171" customWidth="1"/>
    <col min="9" max="9" width="15.125" style="171" customWidth="1"/>
    <col min="10" max="14" width="13.25390625" style="171" customWidth="1"/>
    <col min="15" max="16384" width="8.875" style="171" customWidth="1"/>
  </cols>
  <sheetData>
    <row r="1" spans="1:14" ht="20.25" customHeight="1">
      <c r="A1" s="43" t="s">
        <v>322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s="16" customFormat="1" ht="15.75" customHeight="1">
      <c r="A2" s="125" t="s">
        <v>38</v>
      </c>
      <c r="B2" s="125"/>
      <c r="C2" s="125"/>
      <c r="D2" s="125" t="s">
        <v>67</v>
      </c>
      <c r="E2" s="125" t="s">
        <v>323</v>
      </c>
      <c r="F2" s="125" t="s">
        <v>324</v>
      </c>
      <c r="G2" s="125"/>
      <c r="H2" s="125"/>
      <c r="I2" s="125"/>
      <c r="J2" s="125"/>
      <c r="K2" s="125"/>
      <c r="L2" s="125"/>
      <c r="M2" s="125"/>
      <c r="N2" s="125"/>
    </row>
    <row r="3" spans="1:14" s="16" customFormat="1" ht="15" customHeight="1">
      <c r="A3" s="125"/>
      <c r="B3" s="125"/>
      <c r="C3" s="125"/>
      <c r="D3" s="125"/>
      <c r="E3" s="125"/>
      <c r="F3" s="125" t="s">
        <v>325</v>
      </c>
      <c r="G3" s="125"/>
      <c r="H3" s="125"/>
      <c r="I3" s="125" t="s">
        <v>71</v>
      </c>
      <c r="J3" s="125"/>
      <c r="K3" s="125"/>
      <c r="L3" s="125"/>
      <c r="M3" s="125"/>
      <c r="N3" s="125"/>
    </row>
    <row r="4" spans="1:14" s="16" customFormat="1" ht="76.5" customHeight="1">
      <c r="A4" s="125"/>
      <c r="B4" s="125"/>
      <c r="C4" s="125"/>
      <c r="D4" s="125"/>
      <c r="E4" s="125"/>
      <c r="F4" s="125"/>
      <c r="G4" s="125"/>
      <c r="H4" s="125"/>
      <c r="I4" s="125" t="s">
        <v>326</v>
      </c>
      <c r="J4" s="125"/>
      <c r="K4" s="125"/>
      <c r="L4" s="125" t="s">
        <v>327</v>
      </c>
      <c r="M4" s="125"/>
      <c r="N4" s="125"/>
    </row>
    <row r="5" spans="1:14" s="16" customFormat="1" ht="59.25" customHeight="1">
      <c r="A5" s="125"/>
      <c r="B5" s="125"/>
      <c r="C5" s="125"/>
      <c r="D5" s="125"/>
      <c r="E5" s="125"/>
      <c r="F5" s="125" t="s">
        <v>328</v>
      </c>
      <c r="G5" s="125" t="s">
        <v>329</v>
      </c>
      <c r="H5" s="125" t="s">
        <v>330</v>
      </c>
      <c r="I5" s="125" t="s">
        <v>328</v>
      </c>
      <c r="J5" s="125" t="s">
        <v>329</v>
      </c>
      <c r="K5" s="125" t="s">
        <v>330</v>
      </c>
      <c r="L5" s="125" t="s">
        <v>328</v>
      </c>
      <c r="M5" s="125" t="s">
        <v>329</v>
      </c>
      <c r="N5" s="125" t="s">
        <v>330</v>
      </c>
    </row>
    <row r="6" spans="1:14" s="16" customFormat="1" ht="18" customHeight="1">
      <c r="A6" s="125">
        <v>1</v>
      </c>
      <c r="B6" s="125"/>
      <c r="C6" s="125"/>
      <c r="D6" s="125">
        <v>2</v>
      </c>
      <c r="E6" s="125">
        <v>3</v>
      </c>
      <c r="F6" s="127">
        <v>4</v>
      </c>
      <c r="G6" s="127">
        <v>5</v>
      </c>
      <c r="H6" s="127">
        <v>6</v>
      </c>
      <c r="I6" s="127">
        <v>7</v>
      </c>
      <c r="J6" s="127">
        <v>8</v>
      </c>
      <c r="K6" s="127">
        <v>9</v>
      </c>
      <c r="L6" s="127">
        <v>10</v>
      </c>
      <c r="M6" s="127">
        <v>11</v>
      </c>
      <c r="N6" s="127">
        <v>12</v>
      </c>
    </row>
    <row r="7" spans="1:14" s="16" customFormat="1" ht="26.25" customHeight="1">
      <c r="A7" s="125"/>
      <c r="B7" s="193" t="s">
        <v>331</v>
      </c>
      <c r="C7" s="193"/>
      <c r="D7" s="220" t="s">
        <v>332</v>
      </c>
      <c r="E7" s="125" t="s">
        <v>42</v>
      </c>
      <c r="F7" s="221">
        <v>1000222.41</v>
      </c>
      <c r="G7" s="221">
        <v>641458.07</v>
      </c>
      <c r="H7" s="222">
        <v>713268</v>
      </c>
      <c r="I7" s="223">
        <v>709386.33</v>
      </c>
      <c r="J7" s="221">
        <v>504658.07</v>
      </c>
      <c r="K7" s="222">
        <v>571468</v>
      </c>
      <c r="L7" s="221">
        <v>290836.08</v>
      </c>
      <c r="M7" s="222">
        <v>136800</v>
      </c>
      <c r="N7" s="222">
        <v>141800</v>
      </c>
    </row>
    <row r="8" spans="1:14" s="16" customFormat="1" ht="16.5" customHeight="1">
      <c r="A8" s="224" t="s">
        <v>71</v>
      </c>
      <c r="B8" s="224"/>
      <c r="C8" s="224"/>
      <c r="D8" s="125" t="s">
        <v>42</v>
      </c>
      <c r="E8" s="125" t="s">
        <v>42</v>
      </c>
      <c r="F8" s="132" t="s">
        <v>42</v>
      </c>
      <c r="G8" s="132" t="s">
        <v>42</v>
      </c>
      <c r="H8" s="132" t="s">
        <v>42</v>
      </c>
      <c r="I8" s="132" t="s">
        <v>42</v>
      </c>
      <c r="J8" s="132" t="s">
        <v>42</v>
      </c>
      <c r="K8" s="132" t="s">
        <v>42</v>
      </c>
      <c r="L8" s="132" t="s">
        <v>42</v>
      </c>
      <c r="M8" s="132" t="s">
        <v>42</v>
      </c>
      <c r="N8" s="132" t="s">
        <v>42</v>
      </c>
    </row>
    <row r="9" spans="1:14" ht="28.5" customHeight="1">
      <c r="A9" s="225" t="s">
        <v>333</v>
      </c>
      <c r="B9" s="225"/>
      <c r="C9" s="225"/>
      <c r="D9" s="220" t="s">
        <v>334</v>
      </c>
      <c r="E9" s="125" t="s">
        <v>42</v>
      </c>
      <c r="F9" s="221"/>
      <c r="G9" s="221"/>
      <c r="H9" s="221"/>
      <c r="I9" s="221"/>
      <c r="J9" s="221"/>
      <c r="K9" s="221"/>
      <c r="L9" s="221"/>
      <c r="M9" s="221"/>
      <c r="N9" s="221"/>
    </row>
    <row r="10" spans="1:14" ht="15.75" customHeight="1">
      <c r="A10" s="224"/>
      <c r="B10" s="193" t="s">
        <v>335</v>
      </c>
      <c r="C10" s="193"/>
      <c r="D10" s="125" t="s">
        <v>42</v>
      </c>
      <c r="E10" s="125" t="s">
        <v>42</v>
      </c>
      <c r="F10" s="132" t="s">
        <v>42</v>
      </c>
      <c r="G10" s="132" t="s">
        <v>42</v>
      </c>
      <c r="H10" s="132" t="s">
        <v>42</v>
      </c>
      <c r="I10" s="132" t="s">
        <v>42</v>
      </c>
      <c r="J10" s="132" t="s">
        <v>42</v>
      </c>
      <c r="K10" s="132" t="s">
        <v>42</v>
      </c>
      <c r="L10" s="132" t="s">
        <v>42</v>
      </c>
      <c r="M10" s="132" t="s">
        <v>42</v>
      </c>
      <c r="N10" s="132" t="s">
        <v>42</v>
      </c>
    </row>
    <row r="11" spans="1:14" ht="26.25" customHeight="1">
      <c r="A11" s="224"/>
      <c r="B11" s="193" t="s">
        <v>336</v>
      </c>
      <c r="C11" s="193"/>
      <c r="D11" s="127">
        <v>1002</v>
      </c>
      <c r="E11" s="226"/>
      <c r="F11" s="221"/>
      <c r="G11" s="227"/>
      <c r="H11" s="221"/>
      <c r="I11" s="221"/>
      <c r="J11" s="221"/>
      <c r="K11" s="221"/>
      <c r="L11" s="221"/>
      <c r="M11" s="221"/>
      <c r="N11" s="221"/>
    </row>
    <row r="12" spans="1:14" ht="40.5" customHeight="1">
      <c r="A12" s="224"/>
      <c r="B12" s="193" t="s">
        <v>337</v>
      </c>
      <c r="C12" s="193"/>
      <c r="D12" s="127">
        <v>1003</v>
      </c>
      <c r="E12" s="226"/>
      <c r="F12" s="221"/>
      <c r="G12" s="221"/>
      <c r="H12" s="221"/>
      <c r="I12" s="221"/>
      <c r="J12" s="221"/>
      <c r="K12" s="221"/>
      <c r="L12" s="221"/>
      <c r="M12" s="221"/>
      <c r="N12" s="221"/>
    </row>
    <row r="13" spans="1:14" ht="26.25" customHeight="1">
      <c r="A13" s="224"/>
      <c r="B13" s="193" t="s">
        <v>338</v>
      </c>
      <c r="C13" s="193"/>
      <c r="D13" s="127">
        <v>1004</v>
      </c>
      <c r="E13" s="226"/>
      <c r="F13" s="221"/>
      <c r="G13" s="221"/>
      <c r="H13" s="228"/>
      <c r="I13" s="221"/>
      <c r="J13" s="221"/>
      <c r="K13" s="221"/>
      <c r="L13" s="221"/>
      <c r="M13" s="221"/>
      <c r="N13" s="221"/>
    </row>
    <row r="14" spans="1:14" ht="36" customHeight="1">
      <c r="A14" s="224"/>
      <c r="B14" s="193" t="s">
        <v>339</v>
      </c>
      <c r="C14" s="193"/>
      <c r="D14" s="127">
        <v>1005</v>
      </c>
      <c r="E14" s="226"/>
      <c r="F14" s="221"/>
      <c r="G14" s="221"/>
      <c r="H14" s="221"/>
      <c r="I14" s="221"/>
      <c r="J14" s="221"/>
      <c r="K14" s="221"/>
      <c r="L14" s="221"/>
      <c r="M14" s="221"/>
      <c r="N14" s="221"/>
    </row>
    <row r="15" spans="1:14" ht="31.5" customHeight="1">
      <c r="A15" s="224"/>
      <c r="B15" s="229" t="s">
        <v>340</v>
      </c>
      <c r="C15" s="229"/>
      <c r="D15" s="127" t="s">
        <v>341</v>
      </c>
      <c r="E15" s="127" t="s">
        <v>42</v>
      </c>
      <c r="F15" s="230">
        <v>1000222.41</v>
      </c>
      <c r="G15" s="221">
        <v>641458.07</v>
      </c>
      <c r="H15" s="222">
        <v>713268</v>
      </c>
      <c r="I15" s="223">
        <v>709386.33</v>
      </c>
      <c r="J15" s="230">
        <v>504658.07</v>
      </c>
      <c r="K15" s="221">
        <v>571468</v>
      </c>
      <c r="L15" s="221">
        <v>290836.08</v>
      </c>
      <c r="M15" s="222">
        <v>136800</v>
      </c>
      <c r="N15" s="222">
        <v>141800</v>
      </c>
    </row>
    <row r="16" spans="1:14" ht="17.25" customHeight="1">
      <c r="A16" s="224"/>
      <c r="B16" s="193" t="s">
        <v>41</v>
      </c>
      <c r="C16" s="193"/>
      <c r="D16" s="125" t="s">
        <v>42</v>
      </c>
      <c r="E16" s="125" t="s">
        <v>42</v>
      </c>
      <c r="F16" s="132"/>
      <c r="G16" s="132" t="s">
        <v>42</v>
      </c>
      <c r="H16" s="132" t="s">
        <v>42</v>
      </c>
      <c r="I16" s="132" t="s">
        <v>42</v>
      </c>
      <c r="J16" s="132" t="s">
        <v>42</v>
      </c>
      <c r="K16" s="132" t="s">
        <v>42</v>
      </c>
      <c r="L16" s="132" t="s">
        <v>42</v>
      </c>
      <c r="M16" s="132" t="s">
        <v>42</v>
      </c>
      <c r="N16" s="132" t="s">
        <v>42</v>
      </c>
    </row>
    <row r="17" spans="1:14" ht="25.5" customHeight="1">
      <c r="A17" s="224"/>
      <c r="B17" s="193" t="s">
        <v>336</v>
      </c>
      <c r="C17" s="193"/>
      <c r="D17" s="125">
        <v>2002</v>
      </c>
      <c r="E17" s="125">
        <v>2017</v>
      </c>
      <c r="F17" s="231">
        <v>709386.33</v>
      </c>
      <c r="G17" s="132"/>
      <c r="H17" s="132"/>
      <c r="I17" s="223">
        <v>709386.33</v>
      </c>
      <c r="J17" s="132"/>
      <c r="K17" s="132"/>
      <c r="L17" s="132"/>
      <c r="M17" s="132"/>
      <c r="N17" s="132"/>
    </row>
    <row r="18" spans="1:14" ht="26.25" customHeight="1">
      <c r="A18" s="224"/>
      <c r="B18" s="193" t="s">
        <v>336</v>
      </c>
      <c r="C18" s="193"/>
      <c r="D18" s="125">
        <v>2002</v>
      </c>
      <c r="E18" s="125">
        <v>2018</v>
      </c>
      <c r="F18" s="132"/>
      <c r="G18" s="132">
        <v>504658.07</v>
      </c>
      <c r="H18" s="132"/>
      <c r="I18" s="132"/>
      <c r="J18" s="132">
        <v>504658.07</v>
      </c>
      <c r="K18" s="132"/>
      <c r="L18" s="132"/>
      <c r="M18" s="132"/>
      <c r="N18" s="132"/>
    </row>
    <row r="19" spans="1:14" ht="27.75" customHeight="1">
      <c r="A19" s="224"/>
      <c r="B19" s="193" t="s">
        <v>336</v>
      </c>
      <c r="C19" s="193"/>
      <c r="D19" s="127">
        <v>2002</v>
      </c>
      <c r="E19" s="127">
        <v>2019</v>
      </c>
      <c r="F19" s="222"/>
      <c r="G19" s="221"/>
      <c r="H19" s="222">
        <v>571468</v>
      </c>
      <c r="I19" s="221"/>
      <c r="J19" s="221"/>
      <c r="K19" s="222">
        <v>571468</v>
      </c>
      <c r="L19" s="221"/>
      <c r="M19" s="222"/>
      <c r="N19" s="221"/>
    </row>
    <row r="20" spans="1:14" ht="39.75" customHeight="1">
      <c r="A20" s="224"/>
      <c r="B20" s="193" t="s">
        <v>337</v>
      </c>
      <c r="C20" s="193"/>
      <c r="D20" s="127">
        <v>2003</v>
      </c>
      <c r="E20" s="226"/>
      <c r="F20" s="221"/>
      <c r="G20" s="221"/>
      <c r="H20" s="221"/>
      <c r="I20" s="221"/>
      <c r="J20" s="221"/>
      <c r="K20" s="221"/>
      <c r="L20" s="221"/>
      <c r="M20" s="221"/>
      <c r="N20" s="221"/>
    </row>
    <row r="21" spans="1:14" ht="24.75" customHeight="1">
      <c r="A21" s="224"/>
      <c r="B21" s="193" t="s">
        <v>338</v>
      </c>
      <c r="C21" s="193"/>
      <c r="D21" s="127">
        <v>2004</v>
      </c>
      <c r="E21" s="226"/>
      <c r="F21" s="221"/>
      <c r="G21" s="221"/>
      <c r="H21" s="221"/>
      <c r="I21" s="221"/>
      <c r="J21" s="221"/>
      <c r="K21" s="221"/>
      <c r="L21" s="221"/>
      <c r="M21" s="221"/>
      <c r="N21" s="221"/>
    </row>
    <row r="22" spans="1:14" ht="39.75" customHeight="1">
      <c r="A22" s="224"/>
      <c r="B22" s="193" t="s">
        <v>339</v>
      </c>
      <c r="C22" s="193"/>
      <c r="D22" s="127">
        <v>2005</v>
      </c>
      <c r="E22" s="226">
        <v>2017</v>
      </c>
      <c r="F22" s="221">
        <v>290836.08</v>
      </c>
      <c r="G22" s="221"/>
      <c r="H22" s="221"/>
      <c r="I22" s="221"/>
      <c r="J22" s="221"/>
      <c r="K22" s="221"/>
      <c r="L22" s="221">
        <v>290836.08</v>
      </c>
      <c r="M22" s="221"/>
      <c r="N22" s="221"/>
    </row>
    <row r="23" spans="1:14" ht="38.25" customHeight="1">
      <c r="A23" s="224"/>
      <c r="B23" s="193" t="s">
        <v>339</v>
      </c>
      <c r="C23" s="193"/>
      <c r="D23" s="127">
        <v>2005</v>
      </c>
      <c r="E23" s="226">
        <v>2018</v>
      </c>
      <c r="F23" s="222"/>
      <c r="G23" s="222">
        <v>136800</v>
      </c>
      <c r="H23" s="221"/>
      <c r="I23" s="221"/>
      <c r="J23" s="221"/>
      <c r="K23" s="221"/>
      <c r="L23" s="221"/>
      <c r="M23" s="222">
        <v>136800</v>
      </c>
      <c r="N23" s="221"/>
    </row>
    <row r="24" spans="1:14" ht="39.75" customHeight="1">
      <c r="A24" s="224"/>
      <c r="B24" s="193" t="s">
        <v>339</v>
      </c>
      <c r="C24" s="193"/>
      <c r="D24" s="127">
        <v>2005</v>
      </c>
      <c r="E24" s="226">
        <v>2019</v>
      </c>
      <c r="F24" s="221"/>
      <c r="G24" s="222"/>
      <c r="H24" s="222">
        <v>141800</v>
      </c>
      <c r="I24" s="221"/>
      <c r="J24" s="221"/>
      <c r="K24" s="221"/>
      <c r="L24" s="221"/>
      <c r="M24" s="222"/>
      <c r="N24" s="222">
        <v>141800</v>
      </c>
    </row>
    <row r="25" spans="1:14" ht="12.75">
      <c r="A25" s="205"/>
      <c r="B25" s="133"/>
      <c r="C25" s="133"/>
      <c r="D25" s="135"/>
      <c r="E25" s="135"/>
      <c r="F25" s="135"/>
      <c r="G25" s="135"/>
      <c r="H25" s="135"/>
      <c r="I25" s="135"/>
      <c r="J25" s="135"/>
      <c r="K25" s="135"/>
      <c r="L25" s="232"/>
      <c r="M25" s="232"/>
      <c r="N25" s="232"/>
    </row>
    <row r="26" spans="1:14" ht="13.5" customHeight="1">
      <c r="A26" s="205"/>
      <c r="B26" s="133" t="s">
        <v>300</v>
      </c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</row>
    <row r="27" spans="1:14" ht="13.5" customHeight="1">
      <c r="A27" s="205"/>
      <c r="B27" s="133" t="s">
        <v>342</v>
      </c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</row>
    <row r="28" spans="1:14" ht="13.5" customHeight="1">
      <c r="A28" s="205"/>
      <c r="B28" s="133" t="s">
        <v>343</v>
      </c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</row>
    <row r="29" spans="1:14" ht="13.5" customHeight="1">
      <c r="A29" s="205"/>
      <c r="B29" s="133" t="s">
        <v>344</v>
      </c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</row>
    <row r="30" spans="1:14" ht="13.5" customHeight="1">
      <c r="A30" s="205"/>
      <c r="B30" s="133" t="s">
        <v>345</v>
      </c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</row>
    <row r="31" spans="1:14" ht="27" customHeight="1">
      <c r="A31" s="205"/>
      <c r="B31" s="139" t="s">
        <v>346</v>
      </c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</row>
    <row r="32" spans="1:14" ht="24.75" customHeight="1">
      <c r="A32" s="205"/>
      <c r="B32" s="139" t="s">
        <v>347</v>
      </c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</row>
    <row r="33" spans="1:14" ht="30" customHeight="1">
      <c r="A33" s="205"/>
      <c r="B33" s="139" t="s">
        <v>348</v>
      </c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</row>
    <row r="34" spans="1:14" ht="48.75" customHeight="1">
      <c r="A34" s="205"/>
      <c r="B34" s="139" t="s">
        <v>349</v>
      </c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</row>
    <row r="35" spans="1:14" ht="79.5" customHeight="1">
      <c r="A35" s="205"/>
      <c r="B35" s="139" t="s">
        <v>350</v>
      </c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</row>
    <row r="36" spans="1:14" s="16" customFormat="1" ht="17.25" customHeight="1">
      <c r="A36" s="133" t="s">
        <v>226</v>
      </c>
      <c r="B36" s="133"/>
      <c r="C36" s="133"/>
      <c r="D36" s="133"/>
      <c r="E36" s="133"/>
      <c r="F36" s="133"/>
      <c r="G36" s="143"/>
      <c r="H36" s="92" t="s">
        <v>321</v>
      </c>
      <c r="I36" s="92"/>
      <c r="J36" s="143"/>
      <c r="K36" s="143"/>
      <c r="L36" s="137"/>
      <c r="M36" s="137"/>
      <c r="N36" s="137"/>
    </row>
    <row r="37" spans="1:14" s="16" customFormat="1" ht="15.75" customHeight="1">
      <c r="A37" s="133" t="s">
        <v>228</v>
      </c>
      <c r="B37" s="133"/>
      <c r="C37" s="133"/>
      <c r="D37" s="123"/>
      <c r="E37" s="141"/>
      <c r="F37" s="137"/>
      <c r="G37" s="143"/>
      <c r="H37" s="144" t="s">
        <v>5</v>
      </c>
      <c r="I37" s="143"/>
      <c r="J37" s="143"/>
      <c r="K37" s="143"/>
      <c r="L37" s="137"/>
      <c r="M37" s="137"/>
      <c r="N37" s="137"/>
    </row>
    <row r="38" spans="1:14" s="16" customFormat="1" ht="30" customHeight="1">
      <c r="A38" s="133" t="s">
        <v>229</v>
      </c>
      <c r="B38" s="133"/>
      <c r="C38" s="133"/>
      <c r="D38" s="133"/>
      <c r="E38" s="133"/>
      <c r="F38" s="133"/>
      <c r="G38" s="143"/>
      <c r="H38" s="92"/>
      <c r="I38" s="92"/>
      <c r="J38" s="143"/>
      <c r="K38" s="143"/>
      <c r="L38" s="137"/>
      <c r="M38" s="137"/>
      <c r="N38" s="137"/>
    </row>
    <row r="39" spans="1:14" s="16" customFormat="1" ht="12.75" customHeight="1">
      <c r="A39" s="123"/>
      <c r="B39" s="123"/>
      <c r="C39" s="123"/>
      <c r="D39" s="123"/>
      <c r="E39" s="123"/>
      <c r="F39" s="137"/>
      <c r="G39" s="143"/>
      <c r="H39" s="123" t="s">
        <v>5</v>
      </c>
      <c r="I39" s="143"/>
      <c r="J39" s="143"/>
      <c r="K39" s="143"/>
      <c r="L39" s="137"/>
      <c r="M39" s="137"/>
      <c r="N39" s="137"/>
    </row>
    <row r="40" spans="1:14" s="16" customFormat="1" ht="17.25" customHeight="1">
      <c r="A40" s="133" t="s">
        <v>230</v>
      </c>
      <c r="B40" s="133"/>
      <c r="C40" s="133"/>
      <c r="D40" s="133"/>
      <c r="E40" s="133"/>
      <c r="F40" s="133"/>
      <c r="G40" s="143"/>
      <c r="H40" s="92" t="s">
        <v>351</v>
      </c>
      <c r="I40" s="92"/>
      <c r="J40" s="143"/>
      <c r="K40" s="143"/>
      <c r="L40" s="137"/>
      <c r="M40" s="137"/>
      <c r="N40" s="137"/>
    </row>
    <row r="41" spans="1:14" s="16" customFormat="1" ht="14.25" customHeight="1">
      <c r="A41" s="137"/>
      <c r="B41" s="137"/>
      <c r="C41" s="137"/>
      <c r="D41" s="123"/>
      <c r="E41" s="123"/>
      <c r="F41" s="137"/>
      <c r="G41" s="143"/>
      <c r="H41" s="123" t="s">
        <v>5</v>
      </c>
      <c r="I41" s="143"/>
      <c r="J41" s="143"/>
      <c r="K41" s="143"/>
      <c r="L41" s="137"/>
      <c r="M41" s="137"/>
      <c r="N41" s="137"/>
    </row>
    <row r="42" spans="1:14" s="16" customFormat="1" ht="12.75" customHeight="1">
      <c r="A42" s="175" t="s">
        <v>232</v>
      </c>
      <c r="B42" s="175"/>
      <c r="C42" s="175"/>
      <c r="D42" s="175"/>
      <c r="E42" s="175"/>
      <c r="F42" s="137"/>
      <c r="G42" s="143"/>
      <c r="H42" s="92" t="s">
        <v>351</v>
      </c>
      <c r="I42" s="92"/>
      <c r="J42" s="143"/>
      <c r="K42" s="143"/>
      <c r="L42" s="137"/>
      <c r="M42" s="137"/>
      <c r="N42" s="137"/>
    </row>
    <row r="43" spans="1:14" s="16" customFormat="1" ht="13.5" customHeight="1">
      <c r="A43" s="175" t="s">
        <v>352</v>
      </c>
      <c r="B43" s="175"/>
      <c r="C43" s="175"/>
      <c r="D43" s="175"/>
      <c r="E43" s="123"/>
      <c r="F43" s="137"/>
      <c r="G43" s="143"/>
      <c r="H43" s="123" t="s">
        <v>5</v>
      </c>
      <c r="I43" s="143"/>
      <c r="J43" s="143"/>
      <c r="K43" s="143"/>
      <c r="L43" s="137"/>
      <c r="M43" s="137"/>
      <c r="N43" s="137"/>
    </row>
    <row r="44" spans="1:14" s="16" customFormat="1" ht="12.75" customHeight="1">
      <c r="A44" s="137"/>
      <c r="B44" s="133" t="s">
        <v>237</v>
      </c>
      <c r="C44" s="133"/>
      <c r="D44" s="133"/>
      <c r="E44" s="133"/>
      <c r="F44" s="143"/>
      <c r="G44" s="143"/>
      <c r="H44" s="143"/>
      <c r="I44" s="143"/>
      <c r="J44" s="143"/>
      <c r="K44" s="143"/>
      <c r="L44" s="137"/>
      <c r="M44" s="137"/>
      <c r="N44" s="137"/>
    </row>
    <row r="45" spans="1:14" s="16" customFormat="1" ht="17.25" customHeight="1">
      <c r="A45" s="133"/>
      <c r="B45" s="133"/>
      <c r="C45" s="133"/>
      <c r="D45" s="133"/>
      <c r="E45" s="123"/>
      <c r="F45" s="143"/>
      <c r="G45" s="143"/>
      <c r="H45" s="143"/>
      <c r="I45" s="143"/>
      <c r="J45" s="143"/>
      <c r="K45" s="143"/>
      <c r="L45" s="137"/>
      <c r="M45" s="137"/>
      <c r="N45" s="137"/>
    </row>
    <row r="46" spans="1:14" ht="12.75">
      <c r="A46" s="124"/>
      <c r="B46" s="124"/>
      <c r="C46" s="124"/>
      <c r="D46" s="233"/>
      <c r="E46" s="124"/>
      <c r="F46" s="124"/>
      <c r="G46" s="124"/>
      <c r="H46" s="124"/>
      <c r="I46" s="124"/>
      <c r="J46" s="124"/>
      <c r="K46" s="124"/>
      <c r="L46" s="124"/>
      <c r="M46" s="124"/>
      <c r="N46" s="124"/>
    </row>
    <row r="47" spans="1:14" ht="12.75">
      <c r="A47" s="124"/>
      <c r="B47" s="124"/>
      <c r="C47" s="124"/>
      <c r="D47" s="233"/>
      <c r="E47" s="124"/>
      <c r="F47" s="124"/>
      <c r="G47" s="124"/>
      <c r="H47" s="124"/>
      <c r="I47" s="124"/>
      <c r="J47" s="124"/>
      <c r="K47" s="124"/>
      <c r="L47" s="124"/>
      <c r="M47" s="124"/>
      <c r="N47" s="124"/>
    </row>
    <row r="48" spans="1:14" ht="12.75">
      <c r="A48" s="124"/>
      <c r="B48" s="124"/>
      <c r="C48" s="124"/>
      <c r="D48" s="233"/>
      <c r="E48" s="124"/>
      <c r="F48" s="124"/>
      <c r="G48" s="124"/>
      <c r="H48" s="124"/>
      <c r="I48" s="124"/>
      <c r="J48" s="124"/>
      <c r="K48" s="124"/>
      <c r="L48" s="124"/>
      <c r="M48" s="124"/>
      <c r="N48" s="124"/>
    </row>
    <row r="49" spans="1:14" ht="12.75">
      <c r="A49" s="124"/>
      <c r="B49" s="124"/>
      <c r="C49" s="124"/>
      <c r="D49" s="233"/>
      <c r="E49" s="124"/>
      <c r="F49" s="124"/>
      <c r="G49" s="124"/>
      <c r="H49" s="124"/>
      <c r="I49" s="124"/>
      <c r="J49" s="124"/>
      <c r="K49" s="124"/>
      <c r="L49" s="124"/>
      <c r="M49" s="124"/>
      <c r="N49" s="124"/>
    </row>
    <row r="50" spans="1:14" ht="12.75">
      <c r="A50" s="124"/>
      <c r="B50" s="124"/>
      <c r="C50" s="124"/>
      <c r="D50" s="233"/>
      <c r="E50" s="124"/>
      <c r="F50" s="124"/>
      <c r="G50" s="124"/>
      <c r="H50" s="124"/>
      <c r="I50" s="124"/>
      <c r="J50" s="124"/>
      <c r="K50" s="124"/>
      <c r="L50" s="124"/>
      <c r="M50" s="124"/>
      <c r="N50" s="124"/>
    </row>
    <row r="51" spans="1:14" ht="12.75">
      <c r="A51" s="124"/>
      <c r="B51" s="124"/>
      <c r="C51" s="124"/>
      <c r="D51" s="233"/>
      <c r="E51" s="124"/>
      <c r="F51" s="124"/>
      <c r="G51" s="124"/>
      <c r="H51" s="124"/>
      <c r="I51" s="124"/>
      <c r="J51" s="124"/>
      <c r="K51" s="124"/>
      <c r="L51" s="124"/>
      <c r="M51" s="124"/>
      <c r="N51" s="124"/>
    </row>
  </sheetData>
  <sheetProtection selectLockedCells="1" selectUnlockedCells="1"/>
  <mergeCells count="50">
    <mergeCell ref="A1:N1"/>
    <mergeCell ref="A2:C5"/>
    <mergeCell ref="D2:D5"/>
    <mergeCell ref="E2:E5"/>
    <mergeCell ref="F2:N2"/>
    <mergeCell ref="F3:H4"/>
    <mergeCell ref="I3:N3"/>
    <mergeCell ref="I4:K4"/>
    <mergeCell ref="L4:N4"/>
    <mergeCell ref="A6:C6"/>
    <mergeCell ref="B7:C7"/>
    <mergeCell ref="A8:C8"/>
    <mergeCell ref="A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6:N26"/>
    <mergeCell ref="B27:N27"/>
    <mergeCell ref="B28:N28"/>
    <mergeCell ref="B29:N29"/>
    <mergeCell ref="B30:N30"/>
    <mergeCell ref="B31:N31"/>
    <mergeCell ref="B32:N32"/>
    <mergeCell ref="B33:N33"/>
    <mergeCell ref="B34:N34"/>
    <mergeCell ref="B35:N35"/>
    <mergeCell ref="A36:F36"/>
    <mergeCell ref="H36:I36"/>
    <mergeCell ref="A37:C37"/>
    <mergeCell ref="A38:F38"/>
    <mergeCell ref="H38:I38"/>
    <mergeCell ref="A40:F40"/>
    <mergeCell ref="H40:I40"/>
    <mergeCell ref="A42:E42"/>
    <mergeCell ref="H42:I42"/>
    <mergeCell ref="A43:D43"/>
    <mergeCell ref="B44:E44"/>
    <mergeCell ref="A45:D45"/>
  </mergeCells>
  <printOptions/>
  <pageMargins left="0.7083333333333334" right="0.43333333333333335" top="0.5118055555555555" bottom="0.4722222222222222" header="0.5118055555555555" footer="0.5118055555555555"/>
  <pageSetup horizontalDpi="300" verticalDpi="3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41411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0431</dc:creator>
  <cp:keywords/>
  <dc:description/>
  <cp:lastModifiedBy/>
  <cp:lastPrinted>2018-01-10T07:08:09Z</cp:lastPrinted>
  <dcterms:created xsi:type="dcterms:W3CDTF">2010-08-09T11:23:33Z</dcterms:created>
  <dcterms:modified xsi:type="dcterms:W3CDTF">2018-02-16T07:08:38Z</dcterms:modified>
  <cp:category/>
  <cp:version/>
  <cp:contentType/>
  <cp:contentStatus/>
  <cp:revision>65</cp:revision>
</cp:coreProperties>
</file>